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3\"/>
    </mc:Choice>
  </mc:AlternateContent>
  <bookViews>
    <workbookView xWindow="0" yWindow="0" windowWidth="20490" windowHeight="7650" activeTab="3"/>
  </bookViews>
  <sheets>
    <sheet name="Resumen del escenario" sheetId="3" r:id="rId1"/>
    <sheet name="Ejercicio 1" sheetId="1" r:id="rId2"/>
    <sheet name="Resumen del escenario 2" sheetId="4" r:id="rId3"/>
    <sheet name="Ejercicio 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0" i="2" s="1"/>
  <c r="E15" i="2"/>
  <c r="E13" i="2" s="1"/>
  <c r="E10" i="2"/>
  <c r="C11" i="1"/>
  <c r="C12" i="1" s="1"/>
  <c r="D10" i="1"/>
  <c r="E10" i="1" s="1"/>
  <c r="F10" i="1" s="1"/>
  <c r="G10" i="1" s="1"/>
  <c r="D9" i="1"/>
  <c r="E9" i="1" s="1"/>
  <c r="E21" i="2" l="1"/>
  <c r="E22" i="2"/>
  <c r="E17" i="2"/>
  <c r="E25" i="2" s="1"/>
  <c r="E14" i="2"/>
  <c r="E11" i="1"/>
  <c r="E12" i="1" s="1"/>
  <c r="D11" i="1"/>
  <c r="D12" i="1" s="1"/>
  <c r="F9" i="1"/>
  <c r="E12" i="2"/>
  <c r="F11" i="1" l="1"/>
  <c r="F12" i="1" s="1"/>
  <c r="G9" i="1"/>
  <c r="G11" i="1" s="1"/>
  <c r="G12" i="1" s="1"/>
</calcChain>
</file>

<file path=xl/sharedStrings.xml><?xml version="1.0" encoding="utf-8"?>
<sst xmlns="http://schemas.openxmlformats.org/spreadsheetml/2006/main" count="92" uniqueCount="73">
  <si>
    <t>Crecimiento anual de los ingresos</t>
  </si>
  <si>
    <t>Crecimiento anual de los gastos</t>
  </si>
  <si>
    <t>Indice de Precios al Consumidor</t>
  </si>
  <si>
    <t>Año 1</t>
  </si>
  <si>
    <t>Año 2</t>
  </si>
  <si>
    <t>Año 3</t>
  </si>
  <si>
    <t>Año 4</t>
  </si>
  <si>
    <t>Año 5</t>
  </si>
  <si>
    <t>Ingresos</t>
  </si>
  <si>
    <t>Gastos</t>
  </si>
  <si>
    <t>Utilidad bruta</t>
  </si>
  <si>
    <t>Utilidad (%)</t>
  </si>
  <si>
    <t>Escenarios</t>
  </si>
  <si>
    <t>Celdas cambiantes</t>
  </si>
  <si>
    <t>Valores actuales</t>
  </si>
  <si>
    <t>Moderado</t>
  </si>
  <si>
    <t>Pesimista</t>
  </si>
  <si>
    <t>Optimista</t>
  </si>
  <si>
    <t>G3</t>
  </si>
  <si>
    <t>SELECCIONAR DESDE LA CELDA G3 HASTA LA CELDA G5</t>
  </si>
  <si>
    <t>G4</t>
  </si>
  <si>
    <t>G5</t>
  </si>
  <si>
    <t>C9</t>
  </si>
  <si>
    <t>SELECCIONAR DESDE LA CELDA C9 HASTA LA CELDA C10</t>
  </si>
  <si>
    <t>C10</t>
  </si>
  <si>
    <r>
      <t>Celdas de Resultado: C</t>
    </r>
    <r>
      <rPr>
        <sz val="11"/>
        <color theme="1"/>
        <rFont val="Calibri"/>
        <family val="2"/>
        <scheme val="minor"/>
      </rPr>
      <t>12:G12</t>
    </r>
  </si>
  <si>
    <t>SELECCIONAR DESDE LA CELDA C12 HASTA LA CELDA G12</t>
  </si>
  <si>
    <t>Costo Unitario de Venta</t>
  </si>
  <si>
    <t>Costo variable de fabricación</t>
  </si>
  <si>
    <t>Costos Fijos</t>
  </si>
  <si>
    <t>Celda</t>
  </si>
  <si>
    <t>Esperado</t>
  </si>
  <si>
    <t>C6</t>
  </si>
  <si>
    <t xml:space="preserve">Producción: </t>
  </si>
  <si>
    <t>D6</t>
  </si>
  <si>
    <t>Ventas</t>
  </si>
  <si>
    <t>E6</t>
  </si>
  <si>
    <t>Costos variables</t>
  </si>
  <si>
    <t>E9</t>
  </si>
  <si>
    <t>Materiales</t>
  </si>
  <si>
    <t>Mano de Obra</t>
  </si>
  <si>
    <t>Gastos varios</t>
  </si>
  <si>
    <t>Total Costos variables</t>
  </si>
  <si>
    <t>Margen de Contribución</t>
  </si>
  <si>
    <t>Gastos fijos</t>
  </si>
  <si>
    <t>Alquileres</t>
  </si>
  <si>
    <t>Administración</t>
  </si>
  <si>
    <t>Servicios</t>
  </si>
  <si>
    <t>Total Costos fijos</t>
  </si>
  <si>
    <t>Utilidad (Pérdida)</t>
  </si>
  <si>
    <t>$G$5</t>
  </si>
  <si>
    <t>$C$9</t>
  </si>
  <si>
    <t>$C$10</t>
  </si>
  <si>
    <t>$C$12</t>
  </si>
  <si>
    <t>$D$12</t>
  </si>
  <si>
    <t>$E$12</t>
  </si>
  <si>
    <t>$F$12</t>
  </si>
  <si>
    <t>$G$12</t>
  </si>
  <si>
    <t>Creado por Sergio Bazo el 16/10/2017</t>
  </si>
  <si>
    <t>Resumen del escenario</t>
  </si>
  <si>
    <t>Celdas cambiantes:</t>
  </si>
  <si>
    <t>Valores actuales: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</si>
  <si>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</si>
  <si>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</si>
  <si>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</si>
  <si>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</si>
  <si>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Crecimiento ingresos</t>
  </si>
  <si>
    <t>Crecimiento Gastos</t>
  </si>
  <si>
    <t>$C$6</t>
  </si>
  <si>
    <t>$D$6</t>
  </si>
  <si>
    <t>$E$6</t>
  </si>
  <si>
    <t>$E$9</t>
  </si>
  <si>
    <t>$E$25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</si>
</sst>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S/.&quot;\ * #,##0.00_ ;_ &quot;S/.&quot;\ * \-#,##0.00_ ;_ &quot;S/.&quot;\ * &quot;-&quot;??_ ;_ @_ "/>
    <numFmt numFmtId="165" formatCode="#,##0.00_ ;\-#,##0.00\ "/>
    <numFmt numFmtId="166" formatCode="0%;[Red]0%"/>
    <numFmt numFmtId="167" formatCode="0.0%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0" fontId="0" fillId="3" borderId="3" xfId="3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165" fontId="0" fillId="4" borderId="0" xfId="2" applyNumberFormat="1" applyFont="1" applyFill="1" applyBorder="1" applyProtection="1">
      <protection locked="0"/>
    </xf>
    <xf numFmtId="165" fontId="0" fillId="4" borderId="0" xfId="2" applyNumberFormat="1" applyFont="1" applyFill="1" applyBorder="1"/>
    <xf numFmtId="165" fontId="3" fillId="3" borderId="0" xfId="2" applyNumberFormat="1" applyFont="1" applyFill="1" applyBorder="1" applyProtection="1">
      <protection locked="0"/>
    </xf>
    <xf numFmtId="165" fontId="3" fillId="3" borderId="0" xfId="2" applyNumberFormat="1" applyFont="1" applyFill="1" applyBorder="1"/>
    <xf numFmtId="165" fontId="0" fillId="4" borderId="8" xfId="2" applyNumberFormat="1" applyFont="1" applyFill="1" applyBorder="1"/>
    <xf numFmtId="0" fontId="2" fillId="2" borderId="5" xfId="0" applyFont="1" applyFill="1" applyBorder="1" applyAlignment="1">
      <alignment horizontal="right"/>
    </xf>
    <xf numFmtId="166" fontId="7" fillId="3" borderId="6" xfId="3" applyNumberFormat="1" applyFont="1" applyFill="1" applyBorder="1" applyAlignment="1">
      <alignment horizontal="center"/>
    </xf>
    <xf numFmtId="166" fontId="7" fillId="3" borderId="9" xfId="3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167" fontId="0" fillId="5" borderId="3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168" fontId="0" fillId="0" borderId="3" xfId="0" applyNumberFormat="1" applyFill="1" applyBorder="1"/>
    <xf numFmtId="0" fontId="8" fillId="6" borderId="3" xfId="0" applyFont="1" applyFill="1" applyBorder="1" applyAlignment="1">
      <alignment horizontal="center"/>
    </xf>
    <xf numFmtId="3" fontId="0" fillId="0" borderId="3" xfId="0" applyNumberFormat="1" applyFill="1" applyBorder="1"/>
    <xf numFmtId="0" fontId="9" fillId="0" borderId="0" xfId="0" applyFont="1" applyAlignment="1">
      <alignment horizontal="right"/>
    </xf>
    <xf numFmtId="0" fontId="8" fillId="0" borderId="10" xfId="0" applyFont="1" applyFill="1" applyBorder="1"/>
    <xf numFmtId="0" fontId="0" fillId="0" borderId="3" xfId="0" applyBorder="1"/>
    <xf numFmtId="0" fontId="8" fillId="0" borderId="0" xfId="0" applyFont="1"/>
    <xf numFmtId="168" fontId="0" fillId="0" borderId="0" xfId="1" applyFont="1"/>
    <xf numFmtId="169" fontId="0" fillId="0" borderId="3" xfId="0" applyNumberFormat="1" applyBorder="1"/>
    <xf numFmtId="0" fontId="9" fillId="0" borderId="0" xfId="0" applyFont="1"/>
    <xf numFmtId="167" fontId="0" fillId="0" borderId="0" xfId="3" applyNumberFormat="1" applyFont="1"/>
    <xf numFmtId="168" fontId="0" fillId="0" borderId="11" xfId="1" applyFont="1" applyBorder="1"/>
    <xf numFmtId="10" fontId="0" fillId="0" borderId="0" xfId="3" applyNumberFormat="1" applyFont="1"/>
    <xf numFmtId="168" fontId="0" fillId="7" borderId="10" xfId="1" applyFont="1" applyFill="1" applyBorder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165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13" xfId="0" applyNumberFormat="1" applyFill="1" applyBorder="1" applyAlignment="1"/>
    <xf numFmtId="0" fontId="10" fillId="8" borderId="14" xfId="0" applyFont="1" applyFill="1" applyBorder="1" applyAlignment="1">
      <alignment horizontal="left"/>
    </xf>
    <xf numFmtId="0" fontId="10" fillId="8" borderId="12" xfId="0" applyFont="1" applyFill="1" applyBorder="1" applyAlignment="1">
      <alignment horizontal="left"/>
    </xf>
    <xf numFmtId="0" fontId="0" fillId="0" borderId="15" xfId="0" applyFill="1" applyBorder="1" applyAlignment="1"/>
    <xf numFmtId="0" fontId="11" fillId="9" borderId="0" xfId="0" applyFont="1" applyFill="1" applyBorder="1" applyAlignment="1">
      <alignment horizontal="left"/>
    </xf>
    <xf numFmtId="0" fontId="12" fillId="9" borderId="15" xfId="0" applyFont="1" applyFill="1" applyBorder="1" applyAlignment="1">
      <alignment horizontal="left"/>
    </xf>
    <xf numFmtId="0" fontId="11" fillId="9" borderId="13" xfId="0" applyFont="1" applyFill="1" applyBorder="1" applyAlignment="1">
      <alignment horizontal="left"/>
    </xf>
    <xf numFmtId="0" fontId="13" fillId="8" borderId="12" xfId="0" applyFont="1" applyFill="1" applyBorder="1" applyAlignment="1">
      <alignment horizontal="right"/>
    </xf>
    <xf numFmtId="0" fontId="13" fillId="8" borderId="14" xfId="0" applyFont="1" applyFill="1" applyBorder="1" applyAlignment="1">
      <alignment horizontal="right"/>
    </xf>
    <xf numFmtId="10" fontId="0" fillId="10" borderId="0" xfId="0" applyNumberFormat="1" applyFill="1" applyBorder="1" applyAlignment="1"/>
    <xf numFmtId="165" fontId="0" fillId="10" borderId="0" xfId="0" applyNumberFormat="1" applyFill="1" applyBorder="1" applyAlignment="1"/>
    <xf numFmtId="0" fontId="14" fillId="0" borderId="0" xfId="0" applyFont="1" applyFill="1" applyBorder="1" applyAlignment="1">
      <alignment vertical="top" wrapText="1"/>
    </xf>
    <xf numFmtId="168" fontId="0" fillId="0" borderId="0" xfId="0" applyNumberFormat="1" applyFill="1" applyBorder="1" applyAlignment="1"/>
    <xf numFmtId="168" fontId="0" fillId="0" borderId="13" xfId="0" applyNumberFormat="1" applyFill="1" applyBorder="1" applyAlignment="1"/>
    <xf numFmtId="0" fontId="0" fillId="10" borderId="0" xfId="0" applyFill="1" applyBorder="1" applyAlignment="1"/>
    <xf numFmtId="168" fontId="0" fillId="10" borderId="0" xfId="0" applyNumberFormat="1" applyFill="1" applyBorder="1" applyAlignment="1"/>
    <xf numFmtId="0" fontId="11" fillId="9" borderId="16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8</xdr:col>
      <xdr:colOff>704850</xdr:colOff>
      <xdr:row>3</xdr:row>
      <xdr:rowOff>104775</xdr:rowOff>
    </xdr:to>
    <xdr:sp macro="" textlink="">
      <xdr:nvSpPr>
        <xdr:cNvPr id="2" name="1 CuadroTexto"/>
        <xdr:cNvSpPr txBox="1"/>
      </xdr:nvSpPr>
      <xdr:spPr>
        <a:xfrm>
          <a:off x="47625" y="47625"/>
          <a:ext cx="64293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1100"/>
            <a:t>Crear </a:t>
          </a:r>
          <a:r>
            <a:rPr lang="es-PE" sz="1100" baseline="0"/>
            <a:t> dos Escenarios en los que las celdas cambiantes sean la del rango C6:E6 y la celda E9, con los valores indicados en la Tabla de Escenarios</a:t>
          </a:r>
        </a:p>
        <a:p>
          <a:r>
            <a:rPr lang="es-PE" sz="1100" baseline="0"/>
            <a:t>Crear una hoja de resumen en que la celda de Resultado sea  la Utilidad(Pérdida) (E25)</a:t>
          </a:r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9"/>
  <sheetViews>
    <sheetView showGridLines="0" workbookViewId="0">
      <selection activeCell="C8" sqref="C8"/>
    </sheetView>
  </sheetViews>
  <sheetFormatPr baseColWidth="10" defaultRowHeight="15" outlineLevelRow="1" outlineLevelCol="1" x14ac:dyDescent="0.25"/>
  <cols>
    <col min="3" max="3" width="9" customWidth="1"/>
    <col min="4" max="7" width="14.5703125" bestFit="1" customWidth="1" outlineLevel="1"/>
  </cols>
  <sheetData>
    <row r="1" spans="2:7" ht="15.75" thickBot="1" x14ac:dyDescent="0.3"/>
    <row r="2" spans="2:7" ht="15.75" x14ac:dyDescent="0.25">
      <c r="B2" s="44" t="s">
        <v>59</v>
      </c>
      <c r="C2" s="44"/>
      <c r="D2" s="49"/>
      <c r="E2" s="49"/>
      <c r="F2" s="49"/>
      <c r="G2" s="49"/>
    </row>
    <row r="3" spans="2:7" ht="15.75" collapsed="1" x14ac:dyDescent="0.25">
      <c r="B3" s="43"/>
      <c r="C3" s="43"/>
      <c r="D3" s="50" t="s">
        <v>61</v>
      </c>
      <c r="E3" s="50" t="s">
        <v>15</v>
      </c>
      <c r="F3" s="50" t="s">
        <v>16</v>
      </c>
      <c r="G3" s="50" t="s">
        <v>17</v>
      </c>
    </row>
    <row r="4" spans="2:7" ht="22.5" hidden="1" outlineLevel="1" x14ac:dyDescent="0.25">
      <c r="B4" s="46"/>
      <c r="C4" s="46"/>
      <c r="D4" s="38"/>
      <c r="E4" s="53" t="s">
        <v>58</v>
      </c>
      <c r="F4" s="53" t="s">
        <v>58</v>
      </c>
      <c r="G4" s="53" t="s">
        <v>58</v>
      </c>
    </row>
    <row r="5" spans="2:7" x14ac:dyDescent="0.25">
      <c r="B5" s="47" t="s">
        <v>60</v>
      </c>
      <c r="C5" s="47"/>
      <c r="D5" s="45"/>
      <c r="E5" s="45"/>
      <c r="F5" s="45"/>
      <c r="G5" s="45"/>
    </row>
    <row r="6" spans="2:7" outlineLevel="1" x14ac:dyDescent="0.25">
      <c r="B6" s="58" t="s">
        <v>66</v>
      </c>
      <c r="C6" s="58"/>
      <c r="D6" s="39">
        <v>8.6499999999999994E-2</v>
      </c>
      <c r="E6" s="51">
        <v>0.1</v>
      </c>
      <c r="F6" s="51">
        <v>6.5000000000000002E-2</v>
      </c>
      <c r="G6" s="51">
        <v>0.125</v>
      </c>
    </row>
    <row r="7" spans="2:7" outlineLevel="1" x14ac:dyDescent="0.25">
      <c r="B7" s="59" t="s">
        <v>67</v>
      </c>
      <c r="C7" s="59"/>
      <c r="D7" s="39">
        <v>3.7499999999999999E-2</v>
      </c>
      <c r="E7" s="51">
        <v>4.2000000000000003E-2</v>
      </c>
      <c r="F7" s="51">
        <v>2.5000000000000001E-2</v>
      </c>
      <c r="G7" s="51">
        <v>4.3999999999999997E-2</v>
      </c>
    </row>
    <row r="8" spans="2:7" outlineLevel="1" x14ac:dyDescent="0.25">
      <c r="B8" s="46"/>
      <c r="C8" s="46" t="s">
        <v>50</v>
      </c>
      <c r="D8" s="39">
        <v>2.3300000000000001E-2</v>
      </c>
      <c r="E8" s="51">
        <v>2.5000000000000001E-2</v>
      </c>
      <c r="F8" s="51">
        <v>1.7999999999999999E-2</v>
      </c>
      <c r="G8" s="51">
        <v>2.5999999999999999E-2</v>
      </c>
    </row>
    <row r="9" spans="2:7" outlineLevel="1" x14ac:dyDescent="0.25">
      <c r="B9" s="46"/>
      <c r="C9" s="46" t="s">
        <v>51</v>
      </c>
      <c r="D9" s="40">
        <v>987000</v>
      </c>
      <c r="E9" s="52">
        <v>1000000</v>
      </c>
      <c r="F9" s="52">
        <v>950000</v>
      </c>
      <c r="G9" s="52">
        <v>1100000</v>
      </c>
    </row>
    <row r="10" spans="2:7" outlineLevel="1" x14ac:dyDescent="0.25">
      <c r="B10" s="46"/>
      <c r="C10" s="46" t="s">
        <v>52</v>
      </c>
      <c r="D10" s="40">
        <v>712000</v>
      </c>
      <c r="E10" s="52">
        <v>750000</v>
      </c>
      <c r="F10" s="52">
        <v>800000</v>
      </c>
      <c r="G10" s="52">
        <v>700000</v>
      </c>
    </row>
    <row r="11" spans="2:7" x14ac:dyDescent="0.25">
      <c r="B11" s="47" t="s">
        <v>62</v>
      </c>
      <c r="C11" s="47"/>
      <c r="D11" s="45"/>
      <c r="E11" s="45"/>
      <c r="F11" s="45"/>
      <c r="G11" s="45"/>
    </row>
    <row r="12" spans="2:7" outlineLevel="1" x14ac:dyDescent="0.25">
      <c r="B12" s="46"/>
      <c r="C12" s="46" t="s">
        <v>53</v>
      </c>
      <c r="D12" s="41">
        <v>0.27862208713272502</v>
      </c>
      <c r="E12" s="41">
        <v>0.25</v>
      </c>
      <c r="F12" s="41">
        <v>0.157894736842105</v>
      </c>
      <c r="G12" s="41">
        <v>0.36363636363636398</v>
      </c>
    </row>
    <row r="13" spans="2:7" outlineLevel="1" x14ac:dyDescent="0.25">
      <c r="B13" s="46"/>
      <c r="C13" s="46" t="s">
        <v>54</v>
      </c>
      <c r="D13" s="41">
        <v>0.29568551314348401</v>
      </c>
      <c r="E13" s="41">
        <v>0.27250000000000002</v>
      </c>
      <c r="F13" s="41">
        <v>0.175290338522362</v>
      </c>
      <c r="G13" s="41">
        <v>0.39474747474747501</v>
      </c>
    </row>
    <row r="14" spans="2:7" outlineLevel="1" x14ac:dyDescent="0.25">
      <c r="B14" s="46"/>
      <c r="C14" s="46" t="s">
        <v>55</v>
      </c>
      <c r="D14" s="41">
        <v>0.31234532199043502</v>
      </c>
      <c r="E14" s="41">
        <v>0.294325</v>
      </c>
      <c r="F14" s="41">
        <v>0.19232659444021</v>
      </c>
      <c r="G14" s="41">
        <v>0.42433759820426498</v>
      </c>
    </row>
    <row r="15" spans="2:7" outlineLevel="1" x14ac:dyDescent="0.25">
      <c r="B15" s="46"/>
      <c r="C15" s="46" t="s">
        <v>56</v>
      </c>
      <c r="D15" s="41">
        <v>0.328611060807596</v>
      </c>
      <c r="E15" s="41">
        <v>0.31549525</v>
      </c>
      <c r="F15" s="41">
        <v>0.20901092770060101</v>
      </c>
      <c r="G15" s="41">
        <v>0.452481093403167</v>
      </c>
    </row>
    <row r="16" spans="2:7" ht="15.75" outlineLevel="1" thickBot="1" x14ac:dyDescent="0.3">
      <c r="B16" s="48"/>
      <c r="C16" s="48" t="s">
        <v>57</v>
      </c>
      <c r="D16" s="42">
        <v>0.34449205090170099</v>
      </c>
      <c r="E16" s="42">
        <v>0.3360303925</v>
      </c>
      <c r="F16" s="42">
        <v>0.225350608067349</v>
      </c>
      <c r="G16" s="42">
        <v>0.47924868439234602</v>
      </c>
    </row>
    <row r="17" spans="2:2" x14ac:dyDescent="0.25">
      <c r="B17" t="s">
        <v>63</v>
      </c>
    </row>
    <row r="18" spans="2:2" x14ac:dyDescent="0.25">
      <c r="B18" t="s">
        <v>64</v>
      </c>
    </row>
    <row r="19" spans="2:2" x14ac:dyDescent="0.25">
      <c r="B19" t="s">
        <v>65</v>
      </c>
    </row>
  </sheetData>
  <mergeCells count="2">
    <mergeCell ref="B6:C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"/>
  <sheetViews>
    <sheetView workbookViewId="0">
      <selection activeCell="K7" sqref="K7"/>
    </sheetView>
  </sheetViews>
  <sheetFormatPr baseColWidth="10" defaultColWidth="11.42578125" defaultRowHeight="15" x14ac:dyDescent="0.25"/>
  <cols>
    <col min="1" max="1" width="3.7109375" customWidth="1"/>
    <col min="2" max="2" width="13.28515625" customWidth="1"/>
    <col min="3" max="7" width="14.5703125" bestFit="1" customWidth="1"/>
  </cols>
  <sheetData>
    <row r="3" spans="2:7" x14ac:dyDescent="0.25">
      <c r="D3" s="61" t="s">
        <v>0</v>
      </c>
      <c r="E3" s="62"/>
      <c r="F3" s="62"/>
      <c r="G3" s="1">
        <v>8.6499999999999994E-2</v>
      </c>
    </row>
    <row r="4" spans="2:7" ht="15.75" x14ac:dyDescent="0.25">
      <c r="B4" s="2"/>
      <c r="D4" s="63" t="s">
        <v>1</v>
      </c>
      <c r="E4" s="64"/>
      <c r="F4" s="64"/>
      <c r="G4" s="1">
        <v>3.7499999999999999E-2</v>
      </c>
    </row>
    <row r="5" spans="2:7" x14ac:dyDescent="0.25">
      <c r="D5" s="65" t="s">
        <v>2</v>
      </c>
      <c r="E5" s="66"/>
      <c r="F5" s="66"/>
      <c r="G5" s="1">
        <v>2.3300000000000001E-2</v>
      </c>
    </row>
    <row r="6" spans="2:7" x14ac:dyDescent="0.25">
      <c r="B6" s="3"/>
    </row>
    <row r="8" spans="2:7" x14ac:dyDescent="0.25">
      <c r="B8" s="4"/>
      <c r="C8" s="5" t="s">
        <v>3</v>
      </c>
      <c r="D8" s="5" t="s">
        <v>4</v>
      </c>
      <c r="E8" s="5" t="s">
        <v>5</v>
      </c>
      <c r="F8" s="5" t="s">
        <v>6</v>
      </c>
      <c r="G8" s="6" t="s">
        <v>7</v>
      </c>
    </row>
    <row r="9" spans="2:7" x14ac:dyDescent="0.25">
      <c r="B9" s="7" t="s">
        <v>8</v>
      </c>
      <c r="C9" s="8">
        <v>987000</v>
      </c>
      <c r="D9" s="9">
        <f>C9*(1+$G$3)</f>
        <v>1072375.5</v>
      </c>
      <c r="E9" s="9">
        <f t="shared" ref="E9:G9" si="0">D9*(1+$G$3)</f>
        <v>1165135.9807500001</v>
      </c>
      <c r="F9" s="9">
        <f t="shared" si="0"/>
        <v>1265920.2430848752</v>
      </c>
      <c r="G9" s="9">
        <f t="shared" si="0"/>
        <v>1375422.3441117168</v>
      </c>
    </row>
    <row r="10" spans="2:7" x14ac:dyDescent="0.25">
      <c r="B10" s="7" t="s">
        <v>9</v>
      </c>
      <c r="C10" s="10">
        <v>712000</v>
      </c>
      <c r="D10" s="11">
        <f>C10*(1+$G$4)+C10*$G$5</f>
        <v>755289.60000000009</v>
      </c>
      <c r="E10" s="11">
        <f>D10*(1+$G$4)+D10*$G$5</f>
        <v>801211.20768000023</v>
      </c>
      <c r="F10" s="11">
        <f>E10*(1+$G$4)+E10*$G$5</f>
        <v>849924.84910694428</v>
      </c>
      <c r="G10" s="11">
        <f>F10*(1+$G$4)+F10*$G$5</f>
        <v>901600.27993264655</v>
      </c>
    </row>
    <row r="11" spans="2:7" x14ac:dyDescent="0.25">
      <c r="B11" s="7" t="s">
        <v>10</v>
      </c>
      <c r="C11" s="9">
        <f>C9-C10</f>
        <v>275000</v>
      </c>
      <c r="D11" s="9">
        <f>D9-D10</f>
        <v>317085.89999999991</v>
      </c>
      <c r="E11" s="9">
        <f>E9-E10</f>
        <v>363924.77306999988</v>
      </c>
      <c r="F11" s="9">
        <f>F9-F10</f>
        <v>415995.39397793089</v>
      </c>
      <c r="G11" s="12">
        <f>G9-G10</f>
        <v>473822.06417907029</v>
      </c>
    </row>
    <row r="12" spans="2:7" x14ac:dyDescent="0.25">
      <c r="B12" s="13" t="s">
        <v>11</v>
      </c>
      <c r="C12" s="14">
        <f>C11/C9</f>
        <v>0.2786220871327254</v>
      </c>
      <c r="D12" s="14">
        <f>D11/D9</f>
        <v>0.29568551314348368</v>
      </c>
      <c r="E12" s="14">
        <f>E11/E9</f>
        <v>0.31234532199043485</v>
      </c>
      <c r="F12" s="14">
        <f>F11/F9</f>
        <v>0.32861106080759622</v>
      </c>
      <c r="G12" s="15">
        <f>G11/G9</f>
        <v>0.34449205090170087</v>
      </c>
    </row>
    <row r="15" spans="2:7" x14ac:dyDescent="0.25">
      <c r="C15" s="67" t="s">
        <v>12</v>
      </c>
      <c r="D15" s="67"/>
      <c r="E15" s="67"/>
      <c r="F15" s="67"/>
    </row>
    <row r="16" spans="2:7" ht="30" x14ac:dyDescent="0.25">
      <c r="B16" s="16" t="s">
        <v>13</v>
      </c>
      <c r="C16" s="16" t="s">
        <v>14</v>
      </c>
      <c r="D16" s="16" t="s">
        <v>15</v>
      </c>
      <c r="E16" s="16" t="s">
        <v>16</v>
      </c>
      <c r="F16" s="16" t="s">
        <v>17</v>
      </c>
    </row>
    <row r="17" spans="2:10" x14ac:dyDescent="0.25">
      <c r="B17" s="17" t="s">
        <v>18</v>
      </c>
      <c r="C17" s="1">
        <v>8.6499999999999994E-2</v>
      </c>
      <c r="D17" s="18">
        <v>0.1</v>
      </c>
      <c r="E17" s="19">
        <v>6.5000000000000002E-2</v>
      </c>
      <c r="F17" s="18">
        <v>0.125</v>
      </c>
      <c r="G17" s="60" t="s">
        <v>19</v>
      </c>
      <c r="H17" s="60"/>
      <c r="I17" s="60"/>
      <c r="J17" s="60"/>
    </row>
    <row r="18" spans="2:10" x14ac:dyDescent="0.25">
      <c r="B18" s="17" t="s">
        <v>20</v>
      </c>
      <c r="C18" s="1">
        <v>3.7499999999999999E-2</v>
      </c>
      <c r="D18" s="18">
        <v>4.1500000000000002E-2</v>
      </c>
      <c r="E18" s="18">
        <v>2.4500000000000001E-2</v>
      </c>
      <c r="F18" s="18">
        <v>4.3499999999999997E-2</v>
      </c>
      <c r="G18" s="60"/>
      <c r="H18" s="60"/>
      <c r="I18" s="60"/>
      <c r="J18" s="60"/>
    </row>
    <row r="19" spans="2:10" x14ac:dyDescent="0.25">
      <c r="B19" s="17" t="s">
        <v>21</v>
      </c>
      <c r="C19" s="1">
        <v>2.3300000000000001E-2</v>
      </c>
      <c r="D19" s="18">
        <v>2.5000000000000001E-2</v>
      </c>
      <c r="E19" s="18">
        <v>1.7999999999999999E-2</v>
      </c>
      <c r="F19" s="18">
        <v>2.5999999999999999E-2</v>
      </c>
      <c r="G19" s="60"/>
      <c r="H19" s="60"/>
      <c r="I19" s="60"/>
      <c r="J19" s="60"/>
    </row>
    <row r="20" spans="2:10" x14ac:dyDescent="0.25">
      <c r="B20" s="17" t="s">
        <v>22</v>
      </c>
      <c r="C20" s="20">
        <v>987000</v>
      </c>
      <c r="D20" s="20">
        <v>1000000</v>
      </c>
      <c r="E20" s="20">
        <v>950000</v>
      </c>
      <c r="F20" s="20">
        <v>1100000</v>
      </c>
      <c r="G20" s="60" t="s">
        <v>23</v>
      </c>
      <c r="H20" s="60"/>
      <c r="I20" s="60"/>
      <c r="J20" s="60"/>
    </row>
    <row r="21" spans="2:10" x14ac:dyDescent="0.25">
      <c r="B21" s="17" t="s">
        <v>24</v>
      </c>
      <c r="C21" s="20">
        <v>712000</v>
      </c>
      <c r="D21" s="20">
        <v>750000</v>
      </c>
      <c r="E21" s="20">
        <v>800000</v>
      </c>
      <c r="F21" s="20">
        <v>700000</v>
      </c>
      <c r="G21" s="60"/>
      <c r="H21" s="60"/>
      <c r="I21" s="60"/>
      <c r="J21" s="60"/>
    </row>
    <row r="23" spans="2:10" x14ac:dyDescent="0.25">
      <c r="B23" s="21" t="s">
        <v>25</v>
      </c>
      <c r="E23" t="s">
        <v>26</v>
      </c>
    </row>
  </sheetData>
  <sheetProtection selectLockedCells="1"/>
  <scenarios current="0" sqref="C12:G12">
    <scenario name="Moderado" locked="1" count="5" user="Sergio Bazo" comment="Creado por Sergio Bazo el 16/10/2017">
      <inputCells r="G3" val="0.1" numFmtId="10"/>
      <inputCells r="G4" val="0.042" numFmtId="10"/>
      <inputCells r="G5" val="0.025" numFmtId="10"/>
      <inputCells r="C9" val="1000000" numFmtId="165"/>
      <inputCells r="C10" val="750000" numFmtId="165"/>
    </scenario>
    <scenario name="Pesimista" locked="1" count="5" user="Sergio Bazo" comment="Creado por Sergio Bazo el 16/10/2017">
      <inputCells r="G3" val="0.065" numFmtId="10"/>
      <inputCells r="G4" val="0.025" numFmtId="10"/>
      <inputCells r="G5" val="0.018" numFmtId="10"/>
      <inputCells r="C9" val="950000" numFmtId="165"/>
      <inputCells r="C10" val="800000" numFmtId="165"/>
    </scenario>
    <scenario name="Optimista" locked="1" count="5" user="Sergio Bazo" comment="Creado por Sergio Bazo el 16/10/2017">
      <inputCells r="G3" val="0.125" numFmtId="10"/>
      <inputCells r="G4" val="0.044" numFmtId="10"/>
      <inputCells r="G5" val="0.026" numFmtId="10"/>
      <inputCells r="C9" val="1100000" numFmtId="165"/>
      <inputCells r="C10" val="700000" numFmtId="165"/>
    </scenario>
  </scenarios>
  <mergeCells count="6">
    <mergeCell ref="G20:J21"/>
    <mergeCell ref="D3:F3"/>
    <mergeCell ref="D4:F4"/>
    <mergeCell ref="D5:F5"/>
    <mergeCell ref="C15:F15"/>
    <mergeCell ref="G17:J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4"/>
  <sheetViews>
    <sheetView showGridLines="0" workbookViewId="0">
      <selection activeCell="F11" sqref="F11"/>
    </sheetView>
  </sheetViews>
  <sheetFormatPr baseColWidth="10" defaultRowHeight="15" outlineLevelRow="1" outlineLevelCol="1" x14ac:dyDescent="0.25"/>
  <cols>
    <col min="3" max="3" width="6" customWidth="1"/>
    <col min="4" max="6" width="14.5703125" bestFit="1" customWidth="1" outlineLevel="1"/>
  </cols>
  <sheetData>
    <row r="1" spans="2:6" ht="15.75" thickBot="1" x14ac:dyDescent="0.3"/>
    <row r="2" spans="2:6" ht="15.75" x14ac:dyDescent="0.25">
      <c r="B2" s="44" t="s">
        <v>59</v>
      </c>
      <c r="C2" s="44"/>
      <c r="D2" s="49"/>
      <c r="E2" s="49"/>
      <c r="F2" s="49"/>
    </row>
    <row r="3" spans="2:6" ht="15.75" collapsed="1" x14ac:dyDescent="0.25">
      <c r="B3" s="43"/>
      <c r="C3" s="43"/>
      <c r="D3" s="50" t="s">
        <v>61</v>
      </c>
      <c r="E3" s="50" t="s">
        <v>16</v>
      </c>
      <c r="F3" s="50" t="s">
        <v>17</v>
      </c>
    </row>
    <row r="4" spans="2:6" ht="22.5" hidden="1" outlineLevel="1" x14ac:dyDescent="0.25">
      <c r="B4" s="46"/>
      <c r="C4" s="46"/>
      <c r="D4" s="38"/>
      <c r="E4" s="53" t="s">
        <v>58</v>
      </c>
      <c r="F4" s="53" t="s">
        <v>58</v>
      </c>
    </row>
    <row r="5" spans="2:6" x14ac:dyDescent="0.25">
      <c r="B5" s="47" t="s">
        <v>60</v>
      </c>
      <c r="C5" s="47"/>
      <c r="D5" s="45"/>
      <c r="E5" s="45"/>
      <c r="F5" s="45"/>
    </row>
    <row r="6" spans="2:6" outlineLevel="1" x14ac:dyDescent="0.25">
      <c r="B6" s="46"/>
      <c r="C6" s="46" t="s">
        <v>68</v>
      </c>
      <c r="D6" s="38">
        <v>190.66</v>
      </c>
      <c r="E6" s="56">
        <v>185</v>
      </c>
      <c r="F6" s="56">
        <v>194</v>
      </c>
    </row>
    <row r="7" spans="2:6" outlineLevel="1" x14ac:dyDescent="0.25">
      <c r="B7" s="46"/>
      <c r="C7" s="46" t="s">
        <v>69</v>
      </c>
      <c r="D7" s="38">
        <v>149.83000000000001</v>
      </c>
      <c r="E7" s="56">
        <v>152</v>
      </c>
      <c r="F7" s="56">
        <v>148</v>
      </c>
    </row>
    <row r="8" spans="2:6" outlineLevel="1" x14ac:dyDescent="0.25">
      <c r="B8" s="46"/>
      <c r="C8" s="46" t="s">
        <v>70</v>
      </c>
      <c r="D8" s="54">
        <v>11450</v>
      </c>
      <c r="E8" s="57">
        <v>11550</v>
      </c>
      <c r="F8" s="57">
        <v>11450</v>
      </c>
    </row>
    <row r="9" spans="2:6" outlineLevel="1" x14ac:dyDescent="0.25">
      <c r="B9" s="46"/>
      <c r="C9" s="46" t="s">
        <v>71</v>
      </c>
      <c r="D9" s="38">
        <v>300</v>
      </c>
      <c r="E9" s="56">
        <v>275</v>
      </c>
      <c r="F9" s="56">
        <v>325</v>
      </c>
    </row>
    <row r="10" spans="2:6" x14ac:dyDescent="0.25">
      <c r="B10" s="47" t="s">
        <v>62</v>
      </c>
      <c r="C10" s="47"/>
      <c r="D10" s="45"/>
      <c r="E10" s="45"/>
      <c r="F10" s="45"/>
    </row>
    <row r="11" spans="2:6" ht="15.75" outlineLevel="1" thickBot="1" x14ac:dyDescent="0.3">
      <c r="B11" s="48"/>
      <c r="C11" s="48" t="s">
        <v>72</v>
      </c>
      <c r="D11" s="55">
        <v>798.99999999999295</v>
      </c>
      <c r="E11" s="55">
        <v>-2475</v>
      </c>
      <c r="F11" s="55">
        <v>3500</v>
      </c>
    </row>
    <row r="12" spans="2:6" x14ac:dyDescent="0.25">
      <c r="B12" t="s">
        <v>63</v>
      </c>
    </row>
    <row r="13" spans="2:6" x14ac:dyDescent="0.25">
      <c r="B13" t="s">
        <v>64</v>
      </c>
    </row>
    <row r="14" spans="2:6" x14ac:dyDescent="0.25">
      <c r="B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5"/>
  <sheetViews>
    <sheetView tabSelected="1" workbookViewId="0">
      <selection activeCell="E25" sqref="E25"/>
    </sheetView>
  </sheetViews>
  <sheetFormatPr baseColWidth="10" defaultColWidth="11.42578125" defaultRowHeight="15" x14ac:dyDescent="0.25"/>
  <cols>
    <col min="1" max="1" width="4.85546875" customWidth="1"/>
    <col min="3" max="3" width="13.140625" customWidth="1"/>
    <col min="259" max="259" width="13.140625" customWidth="1"/>
    <col min="515" max="515" width="13.140625" customWidth="1"/>
    <col min="771" max="771" width="13.140625" customWidth="1"/>
    <col min="1027" max="1027" width="13.140625" customWidth="1"/>
    <col min="1283" max="1283" width="13.140625" customWidth="1"/>
    <col min="1539" max="1539" width="13.140625" customWidth="1"/>
    <col min="1795" max="1795" width="13.140625" customWidth="1"/>
    <col min="2051" max="2051" width="13.140625" customWidth="1"/>
    <col min="2307" max="2307" width="13.140625" customWidth="1"/>
    <col min="2563" max="2563" width="13.140625" customWidth="1"/>
    <col min="2819" max="2819" width="13.140625" customWidth="1"/>
    <col min="3075" max="3075" width="13.140625" customWidth="1"/>
    <col min="3331" max="3331" width="13.140625" customWidth="1"/>
    <col min="3587" max="3587" width="13.140625" customWidth="1"/>
    <col min="3843" max="3843" width="13.140625" customWidth="1"/>
    <col min="4099" max="4099" width="13.140625" customWidth="1"/>
    <col min="4355" max="4355" width="13.140625" customWidth="1"/>
    <col min="4611" max="4611" width="13.140625" customWidth="1"/>
    <col min="4867" max="4867" width="13.140625" customWidth="1"/>
    <col min="5123" max="5123" width="13.140625" customWidth="1"/>
    <col min="5379" max="5379" width="13.140625" customWidth="1"/>
    <col min="5635" max="5635" width="13.140625" customWidth="1"/>
    <col min="5891" max="5891" width="13.140625" customWidth="1"/>
    <col min="6147" max="6147" width="13.140625" customWidth="1"/>
    <col min="6403" max="6403" width="13.140625" customWidth="1"/>
    <col min="6659" max="6659" width="13.140625" customWidth="1"/>
    <col min="6915" max="6915" width="13.140625" customWidth="1"/>
    <col min="7171" max="7171" width="13.140625" customWidth="1"/>
    <col min="7427" max="7427" width="13.140625" customWidth="1"/>
    <col min="7683" max="7683" width="13.140625" customWidth="1"/>
    <col min="7939" max="7939" width="13.140625" customWidth="1"/>
    <col min="8195" max="8195" width="13.140625" customWidth="1"/>
    <col min="8451" max="8451" width="13.140625" customWidth="1"/>
    <col min="8707" max="8707" width="13.140625" customWidth="1"/>
    <col min="8963" max="8963" width="13.140625" customWidth="1"/>
    <col min="9219" max="9219" width="13.140625" customWidth="1"/>
    <col min="9475" max="9475" width="13.140625" customWidth="1"/>
    <col min="9731" max="9731" width="13.140625" customWidth="1"/>
    <col min="9987" max="9987" width="13.140625" customWidth="1"/>
    <col min="10243" max="10243" width="13.140625" customWidth="1"/>
    <col min="10499" max="10499" width="13.140625" customWidth="1"/>
    <col min="10755" max="10755" width="13.140625" customWidth="1"/>
    <col min="11011" max="11011" width="13.140625" customWidth="1"/>
    <col min="11267" max="11267" width="13.140625" customWidth="1"/>
    <col min="11523" max="11523" width="13.140625" customWidth="1"/>
    <col min="11779" max="11779" width="13.140625" customWidth="1"/>
    <col min="12035" max="12035" width="13.140625" customWidth="1"/>
    <col min="12291" max="12291" width="13.140625" customWidth="1"/>
    <col min="12547" max="12547" width="13.140625" customWidth="1"/>
    <col min="12803" max="12803" width="13.140625" customWidth="1"/>
    <col min="13059" max="13059" width="13.140625" customWidth="1"/>
    <col min="13315" max="13315" width="13.140625" customWidth="1"/>
    <col min="13571" max="13571" width="13.140625" customWidth="1"/>
    <col min="13827" max="13827" width="13.140625" customWidth="1"/>
    <col min="14083" max="14083" width="13.140625" customWidth="1"/>
    <col min="14339" max="14339" width="13.140625" customWidth="1"/>
    <col min="14595" max="14595" width="13.140625" customWidth="1"/>
    <col min="14851" max="14851" width="13.140625" customWidth="1"/>
    <col min="15107" max="15107" width="13.140625" customWidth="1"/>
    <col min="15363" max="15363" width="13.140625" customWidth="1"/>
    <col min="15619" max="15619" width="13.140625" customWidth="1"/>
    <col min="15875" max="15875" width="13.140625" customWidth="1"/>
    <col min="16131" max="16131" width="13.140625" customWidth="1"/>
  </cols>
  <sheetData>
    <row r="5" spans="2:10" ht="38.25" x14ac:dyDescent="0.25">
      <c r="C5" s="22" t="s">
        <v>27</v>
      </c>
      <c r="D5" s="22" t="s">
        <v>28</v>
      </c>
      <c r="E5" s="22" t="s">
        <v>29</v>
      </c>
    </row>
    <row r="6" spans="2:10" x14ac:dyDescent="0.25">
      <c r="C6" s="23">
        <v>190.66</v>
      </c>
      <c r="D6" s="23">
        <v>149.83000000000001</v>
      </c>
      <c r="E6" s="24">
        <v>11450</v>
      </c>
      <c r="H6" s="68" t="s">
        <v>12</v>
      </c>
      <c r="I6" s="68"/>
      <c r="J6" s="68"/>
    </row>
    <row r="7" spans="2:10" x14ac:dyDescent="0.25">
      <c r="G7" s="25" t="s">
        <v>30</v>
      </c>
      <c r="H7" s="25" t="s">
        <v>31</v>
      </c>
      <c r="I7" s="25" t="s">
        <v>16</v>
      </c>
      <c r="J7" s="25" t="s">
        <v>17</v>
      </c>
    </row>
    <row r="8" spans="2:10" ht="15.75" thickBot="1" x14ac:dyDescent="0.3">
      <c r="G8" s="25" t="s">
        <v>32</v>
      </c>
      <c r="H8" s="23">
        <v>190.66</v>
      </c>
      <c r="I8" s="26">
        <v>185.37</v>
      </c>
      <c r="J8" s="26">
        <v>193.75</v>
      </c>
    </row>
    <row r="9" spans="2:10" ht="15.75" thickBot="1" x14ac:dyDescent="0.3">
      <c r="D9" s="27" t="s">
        <v>33</v>
      </c>
      <c r="E9" s="28">
        <v>300</v>
      </c>
      <c r="G9" s="25" t="s">
        <v>34</v>
      </c>
      <c r="H9" s="29">
        <v>149.83000000000001</v>
      </c>
      <c r="I9" s="26">
        <v>152.15</v>
      </c>
      <c r="J9" s="26">
        <v>148.37</v>
      </c>
    </row>
    <row r="10" spans="2:10" x14ac:dyDescent="0.25">
      <c r="B10" s="30" t="s">
        <v>35</v>
      </c>
      <c r="E10" s="31">
        <f>E9*C6</f>
        <v>57198</v>
      </c>
      <c r="G10" s="25" t="s">
        <v>36</v>
      </c>
      <c r="H10" s="32">
        <v>11450</v>
      </c>
      <c r="I10" s="26">
        <v>11550</v>
      </c>
      <c r="J10" s="26">
        <v>11450</v>
      </c>
    </row>
    <row r="11" spans="2:10" x14ac:dyDescent="0.25">
      <c r="B11" s="30" t="s">
        <v>37</v>
      </c>
      <c r="E11" s="31"/>
      <c r="G11" s="25" t="s">
        <v>38</v>
      </c>
      <c r="H11" s="29">
        <v>300</v>
      </c>
      <c r="I11" s="29">
        <v>275</v>
      </c>
      <c r="J11" s="29">
        <v>325</v>
      </c>
    </row>
    <row r="12" spans="2:10" x14ac:dyDescent="0.25">
      <c r="C12" s="33" t="s">
        <v>39</v>
      </c>
      <c r="D12" s="34">
        <v>0.4325</v>
      </c>
      <c r="E12" s="31">
        <f>$E$15*D12</f>
        <v>19440.442500000005</v>
      </c>
    </row>
    <row r="13" spans="2:10" x14ac:dyDescent="0.25">
      <c r="C13" s="33" t="s">
        <v>40</v>
      </c>
      <c r="D13" s="34">
        <v>0.4037</v>
      </c>
      <c r="E13" s="31">
        <f>$E$15*D13</f>
        <v>18145.911300000003</v>
      </c>
    </row>
    <row r="14" spans="2:10" ht="15.75" thickBot="1" x14ac:dyDescent="0.3">
      <c r="C14" s="33" t="s">
        <v>41</v>
      </c>
      <c r="D14" s="34">
        <v>0.16400000000000001</v>
      </c>
      <c r="E14" s="35">
        <f>$E$15*D14</f>
        <v>7371.6360000000013</v>
      </c>
    </row>
    <row r="15" spans="2:10" ht="15.75" thickTop="1" x14ac:dyDescent="0.25">
      <c r="B15" s="30" t="s">
        <v>42</v>
      </c>
      <c r="E15" s="31">
        <f>E9*D6</f>
        <v>44949.000000000007</v>
      </c>
    </row>
    <row r="16" spans="2:10" x14ac:dyDescent="0.25">
      <c r="E16" s="31"/>
    </row>
    <row r="17" spans="2:5" x14ac:dyDescent="0.25">
      <c r="B17" s="30" t="s">
        <v>43</v>
      </c>
      <c r="E17" s="31">
        <f>E10-E15</f>
        <v>12248.999999999993</v>
      </c>
    </row>
    <row r="18" spans="2:5" x14ac:dyDescent="0.25">
      <c r="E18" s="31"/>
    </row>
    <row r="19" spans="2:5" x14ac:dyDescent="0.25">
      <c r="B19" s="30" t="s">
        <v>44</v>
      </c>
      <c r="E19" s="31"/>
    </row>
    <row r="20" spans="2:5" x14ac:dyDescent="0.25">
      <c r="C20" s="33" t="s">
        <v>45</v>
      </c>
      <c r="D20" s="36">
        <v>9.5238095238095233E-2</v>
      </c>
      <c r="E20" s="31">
        <f>$E$23*D20</f>
        <v>1090.4761904761904</v>
      </c>
    </row>
    <row r="21" spans="2:5" x14ac:dyDescent="0.25">
      <c r="C21" s="33" t="s">
        <v>46</v>
      </c>
      <c r="D21" s="36">
        <v>0.7142857142857143</v>
      </c>
      <c r="E21" s="31">
        <f>$E$23*D21</f>
        <v>8178.5714285714284</v>
      </c>
    </row>
    <row r="22" spans="2:5" ht="15.75" thickBot="1" x14ac:dyDescent="0.3">
      <c r="C22" s="33" t="s">
        <v>47</v>
      </c>
      <c r="D22" s="36">
        <v>0.19047619047619047</v>
      </c>
      <c r="E22" s="35">
        <f>$E$23*D22</f>
        <v>2180.9523809523807</v>
      </c>
    </row>
    <row r="23" spans="2:5" ht="15.75" thickTop="1" x14ac:dyDescent="0.25">
      <c r="B23" s="30" t="s">
        <v>48</v>
      </c>
      <c r="E23" s="31">
        <f>E6</f>
        <v>11450</v>
      </c>
    </row>
    <row r="24" spans="2:5" ht="15.75" thickBot="1" x14ac:dyDescent="0.3">
      <c r="E24" s="31"/>
    </row>
    <row r="25" spans="2:5" ht="15.75" thickBot="1" x14ac:dyDescent="0.3">
      <c r="B25" s="30" t="s">
        <v>49</v>
      </c>
      <c r="E25" s="37">
        <f>E17-E23</f>
        <v>798.99999999999272</v>
      </c>
    </row>
  </sheetData>
  <scenarios current="1" sqref="E25">
    <scenario name="Pesimista" locked="1" count="4" user="Sergio Bazo" comment="Creado por Sergio Bazo el 16/10/2017">
      <inputCells r="C6" val="185"/>
      <inputCells r="D6" val="152"/>
      <inputCells r="E6" val="11550" numFmtId="168"/>
      <inputCells r="E9" val="275"/>
    </scenario>
    <scenario name="Optimista" locked="1" count="4" user="Sergio Bazo" comment="Creado por Sergio Bazo el 16/10/2017">
      <inputCells r="C6" val="194"/>
      <inputCells r="D6" val="148"/>
      <inputCells r="E6" val="11450" numFmtId="168"/>
      <inputCells r="E9" val="325"/>
    </scenario>
  </scenarios>
  <mergeCells count="1">
    <mergeCell ref="H6:J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del escenario</vt:lpstr>
      <vt:lpstr>Ejercicio 1</vt:lpstr>
      <vt:lpstr>Resumen del escenario 2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2017-10-16T14:00:58Z</dcterms:created>
  <dcterms:modified xsi:type="dcterms:W3CDTF">2017-10-16T17:21:49Z</dcterms:modified>
</cp:coreProperties>
</file>