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o64\Downloads\"/>
    </mc:Choice>
  </mc:AlternateContent>
  <xr:revisionPtr revIDLastSave="0" documentId="8_{26F59E37-ABF4-4835-99FF-E000793D9E7B}" xr6:coauthVersionLast="47" xr6:coauthVersionMax="47" xr10:uidLastSave="{00000000-0000-0000-0000-000000000000}"/>
  <bookViews>
    <workbookView xWindow="-98" yWindow="-98" windowWidth="28996" windowHeight="17475" xr2:uid="{2C2CD1EC-3288-480C-A69E-60988FC96F44}"/>
  </bookViews>
  <sheets>
    <sheet name="Start" sheetId="2" r:id="rId1"/>
    <sheet name="Complete" sheetId="1" r:id="rId2"/>
  </sheets>
  <definedNames>
    <definedName name="PeopleList" localSheetId="0">#REF!</definedName>
    <definedName name="PeopleList">#REF!</definedName>
    <definedName name="StatusList" localSheetId="0">#REF!</definedName>
    <definedName name="Status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I2" i="2"/>
  <c r="I3" i="2"/>
  <c r="I4" i="2"/>
  <c r="I5" i="2"/>
  <c r="I6" i="2"/>
  <c r="I7" i="2"/>
  <c r="I8" i="2"/>
  <c r="I2" i="1"/>
  <c r="J2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</calcChain>
</file>

<file path=xl/sharedStrings.xml><?xml version="1.0" encoding="utf-8"?>
<sst xmlns="http://schemas.openxmlformats.org/spreadsheetml/2006/main" count="62" uniqueCount="25">
  <si>
    <t>Assigned To</t>
  </si>
  <si>
    <t>Start Date</t>
  </si>
  <si>
    <t>Status</t>
  </si>
  <si>
    <t>Alice</t>
  </si>
  <si>
    <t>Completed</t>
  </si>
  <si>
    <t>Bob</t>
  </si>
  <si>
    <t>In Progress</t>
  </si>
  <si>
    <t>Claire</t>
  </si>
  <si>
    <t>Scheduled</t>
  </si>
  <si>
    <t>Budget</t>
  </si>
  <si>
    <t>YTD Spend</t>
  </si>
  <si>
    <t>Project Alpha</t>
  </si>
  <si>
    <t>Technical Integration</t>
  </si>
  <si>
    <t>Description</t>
  </si>
  <si>
    <t>ID</t>
  </si>
  <si>
    <t>Resource Allocation</t>
  </si>
  <si>
    <t>Marketing Research</t>
  </si>
  <si>
    <t>Engeineering Retrofit</t>
  </si>
  <si>
    <t>Restructuring</t>
  </si>
  <si>
    <t>Deal Review</t>
  </si>
  <si>
    <t>Planned End Date</t>
  </si>
  <si>
    <t>Delta</t>
  </si>
  <si>
    <t>Project Risk</t>
  </si>
  <si>
    <t>Not Started</t>
  </si>
  <si>
    <t>Engineering Retrofit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</si>
</sst>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wrapText="1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13">
    <dxf>
      <fill>
        <patternFill>
          <bgColor theme="5" tint="0.79998168889431442"/>
        </patternFill>
      </fill>
    </dxf>
    <dxf>
      <numFmt numFmtId="0" formatCode="General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9" formatCode="m/d/yyyy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0" formatCode="General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9" formatCode="m/d/yyyy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23B7DC-4E87-47D5-9B18-9AF9AB7568B5}" name="PMData3" displayName="PMData3" ref="A1:J8" totalsRowShown="0" headerRowDxfId="12">
  <autoFilter ref="A1:J8" xr:uid="{6242D90F-D263-4B09-8B71-6C78D8B85DEA}"/>
  <tableColumns count="10">
    <tableColumn id="1" xr3:uid="{41073DC4-5280-4262-9BF2-D7F667F04FBC}" name="ID"/>
    <tableColumn id="2" xr3:uid="{18F96354-08AF-4504-BBB2-6B8E5CA7D71E}" name="Description"/>
    <tableColumn id="3" xr3:uid="{30186B8C-F2CB-4D29-84C0-F23791DE988A}" name="Assigned To"/>
    <tableColumn id="4" xr3:uid="{F0707F50-9AD9-4E24-B906-A4438ADF846C}" name="Start Date" dataDxfId="11"/>
    <tableColumn id="5" xr3:uid="{D28453A3-1027-40FD-B33B-84B4DD2D89B7}" name="Planned End Date" dataDxfId="10"/>
    <tableColumn id="6" xr3:uid="{8157F64D-7476-4CE7-B769-B127F491DC9A}" name="Status"/>
    <tableColumn id="7" xr3:uid="{BEDA495A-18AA-4E2B-A0CC-0B786D628E06}" name="Budget"/>
    <tableColumn id="8" xr3:uid="{BC2B5C55-6EDE-417C-BA15-278F0871DA71}" name="YTD Spend" dataDxfId="9" dataCellStyle="Currency"/>
    <tableColumn id="11" xr3:uid="{04BF8310-9243-48C5-89D4-B9A8699C4073}" name="Delta" dataDxfId="8">
      <calculatedColumnFormula>PMData3[[#This Row],[Budget]]-PMData3[[#This Row],[YTD Spend]]</calculatedColumnFormula>
    </tableColumn>
    <tableColumn id="12" xr3:uid="{08341E51-747A-4155-84E7-89E38770D97C}" name="Project Risk" dataDxfId="7">
      <calculatedColumnFormula xml:space="preserve"> (TODAY() &gt; PMData3[[#This Row],[Planned End Date]]) + (PMData3[[#This Row],[Status]] &lt;&gt; "Completed") + (PMData3[[#This Row],[Delta]] &lt; 0)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2D90F-D263-4B09-8B71-6C78D8B85DEA}" name="PMData" displayName="PMData" ref="A1:J8" totalsRowShown="0" headerRowDxfId="6">
  <autoFilter ref="A1:J8" xr:uid="{6242D90F-D263-4B09-8B71-6C78D8B85DEA}"/>
  <tableColumns count="10">
    <tableColumn id="1" xr3:uid="{AC36E1C3-1632-4039-B267-F62558ACF84F}" name="ID"/>
    <tableColumn id="2" xr3:uid="{5EA1C8A4-E630-4F84-82EE-8BDD0DCF80D8}" name="Description"/>
    <tableColumn id="3" xr3:uid="{ED2A60AF-0F28-430E-BAE5-6DC43755608B}" name="Assigned To"/>
    <tableColumn id="4" xr3:uid="{4CED5C72-F5E5-48EC-93D5-C6BE0A443C72}" name="Start Date" dataDxfId="5"/>
    <tableColumn id="5" xr3:uid="{19EBE82D-84DE-43DD-8548-C225AA02035E}" name="Planned End Date" dataDxfId="4"/>
    <tableColumn id="6" xr3:uid="{7B101D81-29CB-4D0F-9C15-EFEB571EBBB4}" name="Status"/>
    <tableColumn id="7" xr3:uid="{8625BB7D-73B0-4832-85C2-7DF4BD17C436}" name="Budget"/>
    <tableColumn id="8" xr3:uid="{161D867D-CD64-4EE4-944E-247E517F939F}" name="YTD Spend" dataDxfId="3" dataCellStyle="Currency"/>
    <tableColumn id="9" xr3:uid="{EA22669F-AF20-4D2D-B808-4046E5A00723}" name="Delta" dataDxfId="2">
      <calculatedColumnFormula>PMData[[#This Row],[Budget]]-PMData[[#This Row],[YTD Spend]]</calculatedColumnFormula>
    </tableColumn>
    <tableColumn id="10" xr3:uid="{FEE72DF2-59EE-46DE-BA50-786C73B4012B}" name="Project Risk" dataDxfId="1">
      <calculatedColumnFormula>(TODAY() &gt;PMData[[#This Row],[Planned End Date]]) +  (PMData[[#This Row],[Status]] &lt;&gt; "Completed")   +  ( PMData[[#This Row],[Delta]] &lt; 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B690-5AEA-4DCC-A74C-3B4EF5E4648B}">
  <dimension ref="A1:J8"/>
  <sheetViews>
    <sheetView tabSelected="1" zoomScale="60" zoomScaleNormal="60" workbookViewId="0">
      <selection activeCell="B6" sqref="B6"/>
    </sheetView>
  </sheetViews>
  <sheetFormatPr defaultRowHeight="31.9" x14ac:dyDescent="1"/>
  <cols>
    <col min="2" max="2" width="24.4375" customWidth="1"/>
    <col min="3" max="3" width="16.09375" customWidth="1"/>
    <col min="4" max="4" width="21.3125" customWidth="1"/>
    <col min="5" max="5" width="26.71875" customWidth="1"/>
    <col min="6" max="6" width="15.09375" customWidth="1"/>
    <col min="7" max="7" width="14.40625" bestFit="1" customWidth="1"/>
    <col min="8" max="8" width="13.09375" customWidth="1"/>
    <col min="9" max="9" width="15.5625" customWidth="1"/>
    <col min="10" max="10" width="11.90625" customWidth="1"/>
  </cols>
  <sheetData>
    <row r="1" spans="1:10" ht="63.75" x14ac:dyDescent="1">
      <c r="A1" s="1" t="s">
        <v>14</v>
      </c>
      <c r="B1" s="1" t="s">
        <v>13</v>
      </c>
      <c r="C1" s="1" t="s">
        <v>0</v>
      </c>
      <c r="D1" s="1" t="s">
        <v>1</v>
      </c>
      <c r="E1" s="4" t="s">
        <v>20</v>
      </c>
      <c r="F1" s="1" t="s">
        <v>2</v>
      </c>
      <c r="G1" s="1" t="s">
        <v>9</v>
      </c>
      <c r="H1" s="1" t="s">
        <v>10</v>
      </c>
      <c r="I1" s="1" t="s">
        <v>21</v>
      </c>
      <c r="J1" s="1" t="s">
        <v>22</v>
      </c>
    </row>
    <row r="2" spans="1:10" x14ac:dyDescent="1">
      <c r="A2">
        <v>1</v>
      </c>
      <c r="B2" t="s">
        <v>11</v>
      </c>
      <c r="C2" t="s">
        <v>3</v>
      </c>
      <c r="D2" s="2">
        <v>45413</v>
      </c>
      <c r="E2" s="2">
        <v>45415</v>
      </c>
      <c r="F2" t="s">
        <v>4</v>
      </c>
      <c r="G2" s="3">
        <v>56000000</v>
      </c>
      <c r="H2" s="3">
        <v>40000000</v>
      </c>
      <c r="I2" s="5">
        <f>PMData3[[#This Row],[Budget]]-PMData3[[#This Row],[YTD Spend]]</f>
        <v>16000000</v>
      </c>
      <c r="J2">
        <f ca="1" xml:space="preserve"> (TODAY() &gt; PMData3[[#This Row],[Planned End Date]]) + (PMData3[[#This Row],[Status]] &lt;&gt; "Completed") + (PMData3[[#This Row],[Delta]] &lt; 0)</f>
        <v>1</v>
      </c>
    </row>
    <row r="3" spans="1:10" x14ac:dyDescent="1">
      <c r="A3">
        <v>2</v>
      </c>
      <c r="B3" t="s">
        <v>12</v>
      </c>
      <c r="C3" t="s">
        <v>5</v>
      </c>
      <c r="D3" s="2">
        <v>45355</v>
      </c>
      <c r="E3" s="2">
        <v>45417</v>
      </c>
      <c r="F3" t="s">
        <v>6</v>
      </c>
      <c r="G3" s="3">
        <v>78000000</v>
      </c>
      <c r="H3" s="3">
        <v>100000000</v>
      </c>
      <c r="I3" s="5">
        <f>PMData3[[#This Row],[Budget]]-PMData3[[#This Row],[YTD Spend]]</f>
        <v>-22000000</v>
      </c>
      <c r="J3">
        <f ca="1" xml:space="preserve"> (TODAY() &gt; PMData3[[#This Row],[Planned End Date]]) + (PMData3[[#This Row],[Status]] &lt;&gt; "Completed") + (PMData3[[#This Row],[Delta]] &lt; 0)</f>
        <v>3</v>
      </c>
    </row>
    <row r="4" spans="1:10" x14ac:dyDescent="1">
      <c r="A4">
        <v>3</v>
      </c>
      <c r="B4" t="s">
        <v>15</v>
      </c>
      <c r="C4" t="s">
        <v>7</v>
      </c>
      <c r="D4" s="2">
        <v>45417</v>
      </c>
      <c r="E4" s="2">
        <v>45424</v>
      </c>
      <c r="F4" t="s">
        <v>23</v>
      </c>
      <c r="G4" s="3">
        <v>1200000</v>
      </c>
      <c r="H4" s="3">
        <v>1120000</v>
      </c>
      <c r="I4" s="5">
        <f>PMData3[[#This Row],[Budget]]-PMData3[[#This Row],[YTD Spend]]</f>
        <v>80000</v>
      </c>
      <c r="J4">
        <f ca="1" xml:space="preserve"> (TODAY() &gt; PMData3[[#This Row],[Planned End Date]]) + (PMData3[[#This Row],[Status]] &lt;&gt; "Completed") + (PMData3[[#This Row],[Delta]] &lt; 0)</f>
        <v>2</v>
      </c>
    </row>
    <row r="5" spans="1:10" x14ac:dyDescent="1">
      <c r="A5">
        <v>4</v>
      </c>
      <c r="B5" t="s">
        <v>16</v>
      </c>
      <c r="C5" t="s">
        <v>3</v>
      </c>
      <c r="D5" s="2">
        <v>45425</v>
      </c>
      <c r="E5" s="2">
        <v>45425</v>
      </c>
      <c r="F5" t="s">
        <v>6</v>
      </c>
      <c r="G5" s="3">
        <v>3000000</v>
      </c>
      <c r="H5" s="3">
        <v>2000000</v>
      </c>
      <c r="I5" s="5">
        <f>PMData3[[#This Row],[Budget]]-PMData3[[#This Row],[YTD Spend]]</f>
        <v>1000000</v>
      </c>
      <c r="J5">
        <f ca="1" xml:space="preserve"> (TODAY() &gt; PMData3[[#This Row],[Planned End Date]]) + (PMData3[[#This Row],[Status]] &lt;&gt; "Completed") + (PMData3[[#This Row],[Delta]] &lt; 0)</f>
        <v>2</v>
      </c>
    </row>
    <row r="6" spans="1:10" x14ac:dyDescent="1">
      <c r="A6">
        <v>5</v>
      </c>
      <c r="B6" t="s">
        <v>24</v>
      </c>
      <c r="C6" t="s">
        <v>5</v>
      </c>
      <c r="D6" s="2">
        <v>45426</v>
      </c>
      <c r="E6" s="2">
        <v>45444</v>
      </c>
      <c r="F6" t="s">
        <v>4</v>
      </c>
      <c r="G6" s="3">
        <v>40000000</v>
      </c>
      <c r="H6" s="3">
        <v>50000000</v>
      </c>
      <c r="I6" s="5">
        <f>PMData3[[#This Row],[Budget]]-PMData3[[#This Row],[YTD Spend]]</f>
        <v>-10000000</v>
      </c>
      <c r="J6">
        <f ca="1" xml:space="preserve"> (TODAY() &gt; PMData3[[#This Row],[Planned End Date]]) + (PMData3[[#This Row],[Status]] &lt;&gt; "Completed") + (PMData3[[#This Row],[Delta]] &lt; 0)</f>
        <v>2</v>
      </c>
    </row>
    <row r="7" spans="1:10" x14ac:dyDescent="1">
      <c r="A7">
        <v>6</v>
      </c>
      <c r="B7" t="s">
        <v>18</v>
      </c>
      <c r="C7" t="s">
        <v>7</v>
      </c>
      <c r="D7" s="2">
        <v>45324</v>
      </c>
      <c r="E7" s="2">
        <v>45445</v>
      </c>
      <c r="F7" t="s">
        <v>8</v>
      </c>
      <c r="G7" s="3">
        <v>35000000</v>
      </c>
      <c r="H7" s="3">
        <v>25000000</v>
      </c>
      <c r="I7" s="5">
        <f>PMData3[[#This Row],[Budget]]-PMData3[[#This Row],[YTD Spend]]</f>
        <v>10000000</v>
      </c>
      <c r="J7">
        <f ca="1" xml:space="preserve"> (TODAY() &gt; PMData3[[#This Row],[Planned End Date]]) + (PMData3[[#This Row],[Status]] &lt;&gt; "Completed") + (PMData3[[#This Row],[Delta]] &lt; 0)</f>
        <v>2</v>
      </c>
    </row>
    <row r="8" spans="1:10" x14ac:dyDescent="1">
      <c r="A8">
        <v>7</v>
      </c>
      <c r="B8" t="s">
        <v>19</v>
      </c>
      <c r="C8" t="s">
        <v>5</v>
      </c>
      <c r="D8" s="2">
        <v>45365</v>
      </c>
      <c r="E8" s="2">
        <v>45387</v>
      </c>
      <c r="F8" t="s">
        <v>6</v>
      </c>
      <c r="G8" s="3">
        <v>2300000</v>
      </c>
      <c r="H8" s="3">
        <v>1000000</v>
      </c>
      <c r="I8" s="5">
        <f>PMData3[[#This Row],[Budget]]-PMData3[[#This Row],[YTD Spend]]</f>
        <v>1300000</v>
      </c>
      <c r="J8">
        <f ca="1" xml:space="preserve"> (TODAY() &gt; PMData3[[#This Row],[Planned End Date]]) + (PMData3[[#This Row],[Status]] &lt;&gt; "Completed") + (PMData3[[#This Row],[Delta]] &lt; 0)</f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B2A4-F968-4748-8074-1ECEB14761E4}">
  <dimension ref="A1:J8"/>
  <sheetViews>
    <sheetView zoomScale="50" zoomScaleNormal="50" workbookViewId="0">
      <selection activeCell="B20" sqref="B20"/>
    </sheetView>
  </sheetViews>
  <sheetFormatPr defaultRowHeight="31.9" x14ac:dyDescent="1"/>
  <cols>
    <col min="2" max="2" width="24.4375" customWidth="1"/>
    <col min="3" max="3" width="16.09375" customWidth="1"/>
    <col min="4" max="4" width="9.90625" bestFit="1" customWidth="1"/>
    <col min="5" max="5" width="9.0625" bestFit="1" customWidth="1"/>
    <col min="6" max="6" width="15.09375" customWidth="1"/>
    <col min="7" max="7" width="14.40625" bestFit="1" customWidth="1"/>
    <col min="8" max="8" width="13.09375" customWidth="1"/>
    <col min="9" max="9" width="17.40625" customWidth="1"/>
    <col min="10" max="10" width="11.4375" bestFit="1" customWidth="1"/>
  </cols>
  <sheetData>
    <row r="1" spans="1:10" ht="63.75" x14ac:dyDescent="1">
      <c r="A1" s="1" t="s">
        <v>14</v>
      </c>
      <c r="B1" s="1" t="s">
        <v>13</v>
      </c>
      <c r="C1" s="1" t="s">
        <v>0</v>
      </c>
      <c r="D1" s="1" t="s">
        <v>1</v>
      </c>
      <c r="E1" s="4" t="s">
        <v>20</v>
      </c>
      <c r="F1" s="1" t="s">
        <v>2</v>
      </c>
      <c r="G1" s="1" t="s">
        <v>9</v>
      </c>
      <c r="H1" s="1" t="s">
        <v>10</v>
      </c>
      <c r="I1" s="1" t="s">
        <v>21</v>
      </c>
      <c r="J1" s="1" t="s">
        <v>22</v>
      </c>
    </row>
    <row r="2" spans="1:10" x14ac:dyDescent="1">
      <c r="A2">
        <v>1</v>
      </c>
      <c r="B2" t="s">
        <v>11</v>
      </c>
      <c r="C2" t="s">
        <v>3</v>
      </c>
      <c r="D2" s="2">
        <v>45413</v>
      </c>
      <c r="E2" s="2">
        <v>45415</v>
      </c>
      <c r="F2" t="s">
        <v>4</v>
      </c>
      <c r="G2" s="3">
        <v>56000000</v>
      </c>
      <c r="H2" s="3">
        <v>40000000</v>
      </c>
      <c r="I2" s="5">
        <f>PMData[[#This Row],[Budget]]-PMData[[#This Row],[YTD Spend]]</f>
        <v>16000000</v>
      </c>
      <c r="J2">
        <f ca="1">(TODAY() &gt;PMData[[#This Row],[Planned End Date]]) +  (PMData[[#This Row],[Status]] &lt;&gt; "Completed")   +  ( PMData[[#This Row],[Delta]] &lt; 0)</f>
        <v>1</v>
      </c>
    </row>
    <row r="3" spans="1:10" x14ac:dyDescent="1">
      <c r="A3">
        <v>2</v>
      </c>
      <c r="B3" t="s">
        <v>12</v>
      </c>
      <c r="C3" t="s">
        <v>5</v>
      </c>
      <c r="D3" s="2">
        <v>45355</v>
      </c>
      <c r="E3" s="2">
        <v>45417</v>
      </c>
      <c r="F3" t="s">
        <v>6</v>
      </c>
      <c r="G3" s="3">
        <v>78000000</v>
      </c>
      <c r="H3" s="3">
        <v>100000000</v>
      </c>
      <c r="I3" s="5">
        <f>PMData[[#This Row],[Budget]]-PMData[[#This Row],[YTD Spend]]</f>
        <v>-22000000</v>
      </c>
      <c r="J3">
        <f ca="1">(TODAY() &gt;PMData[[#This Row],[Planned End Date]]) +  (PMData[[#This Row],[Status]] &lt;&gt; "Completed")   +  ( PMData[[#This Row],[Delta]] &lt; 0)</f>
        <v>3</v>
      </c>
    </row>
    <row r="4" spans="1:10" x14ac:dyDescent="1">
      <c r="A4">
        <v>3</v>
      </c>
      <c r="B4" t="s">
        <v>15</v>
      </c>
      <c r="C4" t="s">
        <v>7</v>
      </c>
      <c r="D4" s="2">
        <v>45417</v>
      </c>
      <c r="E4" s="2">
        <v>45424</v>
      </c>
      <c r="F4" t="s">
        <v>4</v>
      </c>
      <c r="G4" s="3">
        <v>1200000</v>
      </c>
      <c r="H4" s="3">
        <v>1120000</v>
      </c>
      <c r="I4" s="5">
        <f>PMData[[#This Row],[Budget]]-PMData[[#This Row],[YTD Spend]]</f>
        <v>80000</v>
      </c>
      <c r="J4">
        <f ca="1">(TODAY() &gt;PMData[[#This Row],[Planned End Date]]) +  (PMData[[#This Row],[Status]] &lt;&gt; "Completed")   +  ( PMData[[#This Row],[Delta]] &lt; 0)</f>
        <v>1</v>
      </c>
    </row>
    <row r="5" spans="1:10" x14ac:dyDescent="1">
      <c r="A5">
        <v>4</v>
      </c>
      <c r="B5" t="s">
        <v>16</v>
      </c>
      <c r="C5" t="s">
        <v>3</v>
      </c>
      <c r="D5" s="2">
        <v>45425</v>
      </c>
      <c r="E5" s="2">
        <v>45425</v>
      </c>
      <c r="F5" t="s">
        <v>6</v>
      </c>
      <c r="G5" s="3">
        <v>3000000</v>
      </c>
      <c r="H5" s="3">
        <v>2000000</v>
      </c>
      <c r="I5" s="5">
        <f>PMData[[#This Row],[Budget]]-PMData[[#This Row],[YTD Spend]]</f>
        <v>1000000</v>
      </c>
      <c r="J5">
        <f ca="1">(TODAY() &gt;PMData[[#This Row],[Planned End Date]]) +  (PMData[[#This Row],[Status]] &lt;&gt; "Completed")   +  ( PMData[[#This Row],[Delta]] &lt; 0)</f>
        <v>2</v>
      </c>
    </row>
    <row r="6" spans="1:10" x14ac:dyDescent="1">
      <c r="A6">
        <v>5</v>
      </c>
      <c r="B6" t="s">
        <v>17</v>
      </c>
      <c r="C6" t="s">
        <v>5</v>
      </c>
      <c r="D6" s="2">
        <v>45426</v>
      </c>
      <c r="E6" s="2">
        <v>45444</v>
      </c>
      <c r="F6" t="s">
        <v>4</v>
      </c>
      <c r="G6" s="3">
        <v>40000000</v>
      </c>
      <c r="H6" s="3">
        <v>50000000</v>
      </c>
      <c r="I6" s="5">
        <f>PMData[[#This Row],[Budget]]-PMData[[#This Row],[YTD Spend]]</f>
        <v>-10000000</v>
      </c>
      <c r="J6">
        <f ca="1">(TODAY() &gt;PMData[[#This Row],[Planned End Date]]) +  (PMData[[#This Row],[Status]] &lt;&gt; "Completed")   +  ( PMData[[#This Row],[Delta]] &lt; 0)</f>
        <v>2</v>
      </c>
    </row>
    <row r="7" spans="1:10" x14ac:dyDescent="1">
      <c r="A7">
        <v>6</v>
      </c>
      <c r="B7" t="s">
        <v>18</v>
      </c>
      <c r="C7" t="s">
        <v>7</v>
      </c>
      <c r="D7" s="2">
        <v>45324</v>
      </c>
      <c r="E7" s="2">
        <v>45445</v>
      </c>
      <c r="F7" t="s">
        <v>8</v>
      </c>
      <c r="G7" s="3">
        <v>35000000</v>
      </c>
      <c r="H7" s="3">
        <v>25000000</v>
      </c>
      <c r="I7" s="5">
        <f>PMData[[#This Row],[Budget]]-PMData[[#This Row],[YTD Spend]]</f>
        <v>10000000</v>
      </c>
      <c r="J7">
        <f ca="1">(TODAY() &gt;PMData[[#This Row],[Planned End Date]]) +  (PMData[[#This Row],[Status]] &lt;&gt; "Completed")   +  ( PMData[[#This Row],[Delta]] &lt; 0)</f>
        <v>2</v>
      </c>
    </row>
    <row r="8" spans="1:10" x14ac:dyDescent="1">
      <c r="A8">
        <v>7</v>
      </c>
      <c r="B8" t="s">
        <v>19</v>
      </c>
      <c r="C8" t="s">
        <v>5</v>
      </c>
      <c r="D8" s="2">
        <v>45365</v>
      </c>
      <c r="E8" s="2">
        <v>45387</v>
      </c>
      <c r="F8" t="s">
        <v>6</v>
      </c>
      <c r="G8" s="3">
        <v>2300000</v>
      </c>
      <c r="H8" s="3">
        <v>1000000</v>
      </c>
      <c r="I8" s="5">
        <f>PMData[[#This Row],[Budget]]-PMData[[#This Row],[YTD Spend]]</f>
        <v>1300000</v>
      </c>
      <c r="J8">
        <f ca="1">(TODAY() &gt;PMData[[#This Row],[Planned End Date]]) +  (PMData[[#This Row],[Status]] &lt;&gt; "Completed")   +  ( PMData[[#This Row],[Delta]] &lt; 0)</f>
        <v>2</v>
      </c>
    </row>
  </sheetData>
  <conditionalFormatting sqref="B2:B8">
    <cfRule type="expression" dxfId="0" priority="1">
      <formula>($J2=3)</formula>
    </cfRule>
  </conditionalFormatting>
  <conditionalFormatting sqref="G2:H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{256EFD24-F97B-4D8D-A7DD-7B9A9CA91E8C}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6EFD24-F97B-4D8D-A7DD-7B9A9CA91E8C}">
            <x14:dataBar minLength="0" maxLength="100" gradient="0">
              <x14:cfvo type="autoMin"/>
              <x14:cfvo type="max"/>
              <x14:negativeFillColor rgb="FFFF0000"/>
              <x14:axisColor rgb="FF000000"/>
            </x14:dataBar>
          </x14:cfRule>
          <xm:sqref>G2:H8</xm:sqref>
        </x14:conditionalFormatting>
        <x14:conditionalFormatting xmlns:xm="http://schemas.microsoft.com/office/excel/2006/main">
          <x14:cfRule type="iconSet" priority="4" id="{00000000-000E-0000-0100-00000400000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100000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I2:I8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Copilot</cp:lastModifiedBy>
  <dcterms:created xsi:type="dcterms:W3CDTF">2024-05-06T09:31:26Z</dcterms:created>
  <dcterms:modified xsi:type="dcterms:W3CDTF">2024-07-22T20:46:13Z</dcterms:modified>
</cp:coreProperties>
</file>