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o64\Downloads\"/>
    </mc:Choice>
  </mc:AlternateContent>
  <xr:revisionPtr revIDLastSave="0" documentId="8_{BC4E2022-3E77-4CC6-B55A-A5F59FF6108C}" xr6:coauthVersionLast="47" xr6:coauthVersionMax="47" xr10:uidLastSave="{00000000-0000-0000-0000-000000000000}"/>
  <bookViews>
    <workbookView xWindow="-98" yWindow="-98" windowWidth="28996" windowHeight="17475" xr2:uid="{A921671C-2A99-4DAE-A5CD-8C38F0F99C59}"/>
  </bookViews>
  <sheets>
    <sheet name="Project Data" sheetId="1" r:id="rId1"/>
    <sheet name="Safety Incid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</calcChain>
</file>

<file path=xl/sharedStrings.xml><?xml version="1.0" encoding="utf-8"?>
<sst xmlns="http://schemas.openxmlformats.org/spreadsheetml/2006/main" count="304" uniqueCount="114">
  <si>
    <t>Project Name</t>
  </si>
  <si>
    <t>Start Date</t>
  </si>
  <si>
    <t>End Date</t>
  </si>
  <si>
    <t>Actual End Date</t>
  </si>
  <si>
    <t>Planned Value (PV)</t>
  </si>
  <si>
    <t>Earned Value (EV)</t>
  </si>
  <si>
    <t>Actual Cost (AC)</t>
  </si>
  <si>
    <t>Project Status</t>
  </si>
  <si>
    <t>Magic Portal Development</t>
  </si>
  <si>
    <t>Completed</t>
  </si>
  <si>
    <t>Clown Car Integration</t>
  </si>
  <si>
    <t>Tickling Timer Setup</t>
  </si>
  <si>
    <t>Joke Distribution Network</t>
  </si>
  <si>
    <t>Giggle Gas Plant</t>
  </si>
  <si>
    <t>Mirth Manufacturing</t>
  </si>
  <si>
    <t>Laugh Lab Construction</t>
  </si>
  <si>
    <t>Comical Camera Setup</t>
  </si>
  <si>
    <t>Amusement Park Design</t>
  </si>
  <si>
    <t>Comedy Club Network</t>
  </si>
  <si>
    <t>Merry Mall Construction</t>
  </si>
  <si>
    <t>Prankster Park Setup</t>
  </si>
  <si>
    <t>Laughable Lighting Project</t>
  </si>
  <si>
    <t>Grin Garage Construction</t>
  </si>
  <si>
    <t>Laughter Lounge Setup</t>
  </si>
  <si>
    <t>Fun Factory Installation</t>
  </si>
  <si>
    <t>Comedy Clubhouse Setup</t>
  </si>
  <si>
    <t>Dancing Disco Development</t>
  </si>
  <si>
    <t>Trickster Theater Setup</t>
  </si>
  <si>
    <t>Humorous Hotel Design</t>
  </si>
  <si>
    <t>Laugh Lounge Installation</t>
  </si>
  <si>
    <t>Witty Warehouse Setup</t>
  </si>
  <si>
    <t>Happy House Project</t>
  </si>
  <si>
    <t>Playful Plaza Design</t>
  </si>
  <si>
    <t>Comedy Courtyard Setup</t>
  </si>
  <si>
    <t>-</t>
  </si>
  <si>
    <t>Ongoing</t>
  </si>
  <si>
    <t>Not Started</t>
  </si>
  <si>
    <t>CPI</t>
  </si>
  <si>
    <t>SPI</t>
  </si>
  <si>
    <t>Incident Date</t>
  </si>
  <si>
    <t>Incident Type</t>
  </si>
  <si>
    <t>Severity</t>
  </si>
  <si>
    <t>Description</t>
  </si>
  <si>
    <t>Slip and Fall</t>
  </si>
  <si>
    <t>Medium</t>
  </si>
  <si>
    <t>Worker slipped on a magic carpet.</t>
  </si>
  <si>
    <t>Equipment Failure</t>
  </si>
  <si>
    <t>Low</t>
  </si>
  <si>
    <t>Magic wand malfunctioned, no injuries.</t>
  </si>
  <si>
    <t>Electrical Shock</t>
  </si>
  <si>
    <t>High</t>
  </si>
  <si>
    <t>Electrician received a shock from a clown car horn.</t>
  </si>
  <si>
    <t>Fire</t>
  </si>
  <si>
    <t>Small fire in the balloon storage area.</t>
  </si>
  <si>
    <t>Worker slipped on a banana peel.</t>
  </si>
  <si>
    <t>Timer malfunctioned during a tickling contest.</t>
  </si>
  <si>
    <t>Chemical Spill</t>
  </si>
  <si>
    <t>Spill of fake laughing gas.</t>
  </si>
  <si>
    <t>Worker slipped on a rubber chicken.</t>
  </si>
  <si>
    <t>Prank Gone Wrong</t>
  </si>
  <si>
    <t>Prank phone fell off the shelf, no injuries.</t>
  </si>
  <si>
    <t>Minor fire caused by a giggling flame.</t>
  </si>
  <si>
    <t>Worker received a shock from a laughing generator.</t>
  </si>
  <si>
    <t>Machinery Accident</t>
  </si>
  <si>
    <t>Worker injured by a joy buzzers assembly machine.</t>
  </si>
  <si>
    <t>Worker slipped on a puddle of mirth syrup.</t>
  </si>
  <si>
    <t>Spill of giggle gel in the factory.</t>
  </si>
  <si>
    <t>Fall from Height</t>
  </si>
  <si>
    <t>Worker fell from a laughing ladder.</t>
  </si>
  <si>
    <t>Small spill of giggle gas.</t>
  </si>
  <si>
    <t>Laugh detector malfunctioned, no injuries.</t>
  </si>
  <si>
    <t>Worker slipped on a comically large camera lens.</t>
  </si>
  <si>
    <t>Electrician shocked by a flash from a joke camera.</t>
  </si>
  <si>
    <t>Camera tripod collapsed during setup.</t>
  </si>
  <si>
    <t>Designer shocked by a funhouse mirror.</t>
  </si>
  <si>
    <t>Ferris wheel model collapsed, no injuries.</t>
  </si>
  <si>
    <t>Worker slipped on roller coaster track model.</t>
  </si>
  <si>
    <t>Microphone stand fell over during setup.</t>
  </si>
  <si>
    <t>Fire caused by a flaming joke book.</t>
  </si>
  <si>
    <t>Whoopee cushion explosion, no injuries.</t>
  </si>
  <si>
    <t>Fire in the merry-go-round installation area.</t>
  </si>
  <si>
    <t>Worker injured by a jolly jackhammer.</t>
  </si>
  <si>
    <t>Worker slipped on a jolly jumper.</t>
  </si>
  <si>
    <t>Worker injured by a prank roller coaster.</t>
  </si>
  <si>
    <t>Worker slipped on a fake snake.</t>
  </si>
  <si>
    <t>Fake spider scare caused minor injuries.</t>
  </si>
  <si>
    <t>Worker slipped on a spotlight.</t>
  </si>
  <si>
    <t>Worker received a shock from a laughing light bulb.</t>
  </si>
  <si>
    <t>Small spill of grin grease.</t>
  </si>
  <si>
    <t>Worker fell from a smiling scaffold.</t>
  </si>
  <si>
    <t>Tool chest fell over, no injuries.</t>
  </si>
  <si>
    <t>Electrician shocked by a laugh track.</t>
  </si>
  <si>
    <t>Worker injured by a laughter machine.</t>
  </si>
  <si>
    <t>Worker slipped on a joy cushion.</t>
  </si>
  <si>
    <t>Worker fell from a comedy stage.</t>
  </si>
  <si>
    <t>Worker slipped on a punchline.</t>
  </si>
  <si>
    <t>Electrician shocked by a joke sign.</t>
  </si>
  <si>
    <t>Worker injured by a disco ball.</t>
  </si>
  <si>
    <t>Worker received a shock from dance floor lighting.</t>
  </si>
  <si>
    <t>Overcrowding</t>
  </si>
  <si>
    <t>Too many dancers on the dance floor.</t>
  </si>
  <si>
    <t>Music Incident</t>
  </si>
  <si>
    <t>Workers couldn't stop dancing to Depeche Mode.</t>
  </si>
  <si>
    <t>Worker slipped on a fake banana peel on stage.</t>
  </si>
  <si>
    <t>Small fire in the prank prop storage.</t>
  </si>
  <si>
    <t>Water bucket prank went wrong, no injuries.</t>
  </si>
  <si>
    <t>Fire in the design office caused by a joke candle.</t>
  </si>
  <si>
    <t>Worker fell from a comedy ladder.</t>
  </si>
  <si>
    <t>Spill of hilarious cleaning fluid.</t>
  </si>
  <si>
    <t>Small spill of laughter lubricant.</t>
  </si>
  <si>
    <t>Laugh track player malfunctioned, no injuries.</t>
  </si>
  <si>
    <t>Worker fell from a laughter stage.</t>
  </si>
  <si>
    <t>Worker received a shock from a witty light switch.</t>
  </si>
  <si>
    <t>Safety Incident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</si>
</sst>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2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7"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3DC79B-F509-414A-86FF-C9F46A735034}" name="ProjectData" displayName="ProjectData" ref="A1:K26" totalsRowShown="0">
  <autoFilter ref="A1:K26" xr:uid="{143DC79B-F509-414A-86FF-C9F46A735034}"/>
  <tableColumns count="11">
    <tableColumn id="1" xr3:uid="{593833F7-FFC7-4633-827F-E838661C2A47}" name="Project Name"/>
    <tableColumn id="2" xr3:uid="{305C0737-9353-4B03-B818-5DA71B4CA81B}" name="Start Date" dataDxfId="6"/>
    <tableColumn id="3" xr3:uid="{E963F436-DD11-4A1C-A8B5-F9F163C83BAC}" name="End Date" dataDxfId="5"/>
    <tableColumn id="4" xr3:uid="{985D1B29-8E6E-43C7-985C-49C62A44CF9F}" name="Actual End Date" dataDxfId="4"/>
    <tableColumn id="5" xr3:uid="{DE6DF4BD-0647-4797-AB5C-4700F8B1E9F8}" name="Planned Value (PV)"/>
    <tableColumn id="6" xr3:uid="{C618FB60-2F14-4755-A69C-9CB2CB9EC1B5}" name="Earned Value (EV)"/>
    <tableColumn id="7" xr3:uid="{4970C323-8411-414F-A382-8BB9BBBC355A}" name="Actual Cost (AC)"/>
    <tableColumn id="8" xr3:uid="{BDB467A1-B8F7-4ECF-98F0-5170CFDE7A13}" name="Project Status"/>
    <tableColumn id="9" xr3:uid="{51317F49-F4FD-452A-BB30-814DB3AEEB3A}" name="SPI" dataDxfId="3">
      <calculatedColumnFormula>IFERROR(ProjectData[[#This Row],[Earned Value (EV)]]/ProjectData[[#This Row],[Planned Value (PV)]],0)</calculatedColumnFormula>
    </tableColumn>
    <tableColumn id="10" xr3:uid="{F3EF1653-C940-4F31-B653-AA127363BC3A}" name="CPI" dataDxfId="2">
      <calculatedColumnFormula>IFERROR(ProjectData[[#This Row],[Earned Value (EV)]]/ProjectData[[#This Row],[Actual Cost (AC)]],0)</calculatedColumnFormula>
    </tableColumn>
    <tableColumn id="11" xr3:uid="{6733E1C7-3EB2-43F2-9255-25DB5BC7C51B}" name="Safety Incident Count" dataDxfId="1">
      <calculatedColumnFormula>COUNTIF(SafetyIncidents[Project Name],ProjectData[[#This Row],[Project Name]])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430FE15-222B-4CD8-99F7-DE0BB15547AD}" name="SafetyIncidents" displayName="SafetyIncidents" ref="A1:E58" totalsRowShown="0">
  <autoFilter ref="A1:E58" xr:uid="{8430FE15-222B-4CD8-99F7-DE0BB15547AD}"/>
  <tableColumns count="5">
    <tableColumn id="1" xr3:uid="{5D8228FD-4501-44D9-955E-2D6746CE8B83}" name="Project Name"/>
    <tableColumn id="2" xr3:uid="{1840E175-0548-421A-ABF1-9671657460B3}" name="Incident Date" dataDxfId="0"/>
    <tableColumn id="3" xr3:uid="{40CEF2FB-BC19-476D-8578-6ECCC6BC122D}" name="Incident Type"/>
    <tableColumn id="4" xr3:uid="{ACBC5CF8-8DB6-44DF-948B-7083C17A2652}" name="Severity"/>
    <tableColumn id="5" xr3:uid="{6F82A73E-31E0-4C3A-A672-BF128155E6E1}" name="Description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39BA7-210E-43BD-AEDA-299AD423D06E}">
  <dimension ref="A1:K26"/>
  <sheetViews>
    <sheetView tabSelected="1" zoomScale="50" zoomScaleNormal="50" workbookViewId="0">
      <selection activeCell="A15" sqref="A15"/>
    </sheetView>
  </sheetViews>
  <sheetFormatPr defaultRowHeight="31.9" x14ac:dyDescent="1"/>
  <cols>
    <col min="1" max="1" width="29.40625" customWidth="1"/>
    <col min="2" max="2" width="19.34375" customWidth="1"/>
    <col min="3" max="3" width="26.125" customWidth="1"/>
    <col min="4" max="8" width="22.4375" customWidth="1"/>
    <col min="9" max="9" width="8.5625" customWidth="1"/>
    <col min="11" max="11" width="8.5625" customWidth="1"/>
  </cols>
  <sheetData>
    <row r="1" spans="1:11" x14ac:dyDescen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38</v>
      </c>
      <c r="J1" t="s">
        <v>37</v>
      </c>
      <c r="K1" t="s">
        <v>113</v>
      </c>
    </row>
    <row r="2" spans="1:11" x14ac:dyDescent="1">
      <c r="A2" t="s">
        <v>8</v>
      </c>
      <c r="B2" s="1">
        <v>44927</v>
      </c>
      <c r="C2" s="1">
        <v>45291</v>
      </c>
      <c r="D2" s="1">
        <v>45245</v>
      </c>
      <c r="E2">
        <v>200000</v>
      </c>
      <c r="F2">
        <v>210000</v>
      </c>
      <c r="G2">
        <v>220000</v>
      </c>
      <c r="H2" t="s">
        <v>9</v>
      </c>
      <c r="I2">
        <f>IFERROR(ProjectData[[#This Row],[Earned Value (EV)]]/ProjectData[[#This Row],[Planned Value (PV)]],0)</f>
        <v>1.05</v>
      </c>
      <c r="J2">
        <f>IFERROR(ProjectData[[#This Row],[Earned Value (EV)]]/ProjectData[[#This Row],[Actual Cost (AC)]],0)</f>
        <v>0.95454545454545459</v>
      </c>
      <c r="K2">
        <f>COUNTIF(SafetyIncidents[Project Name],ProjectData[[#This Row],[Project Name]])</f>
        <v>2</v>
      </c>
    </row>
    <row r="3" spans="1:11" x14ac:dyDescent="1">
      <c r="A3" t="s">
        <v>10</v>
      </c>
      <c r="B3" s="1">
        <v>44958</v>
      </c>
      <c r="C3" s="1">
        <v>45261</v>
      </c>
      <c r="D3" s="1">
        <v>45229</v>
      </c>
      <c r="E3">
        <v>150000</v>
      </c>
      <c r="F3">
        <v>145000</v>
      </c>
      <c r="G3">
        <v>140000</v>
      </c>
      <c r="H3" t="s">
        <v>9</v>
      </c>
      <c r="I3">
        <f>IFERROR(ProjectData[[#This Row],[Earned Value (EV)]]/ProjectData[[#This Row],[Planned Value (PV)]],0)</f>
        <v>0.96666666666666667</v>
      </c>
      <c r="J3">
        <f>IFERROR(ProjectData[[#This Row],[Earned Value (EV)]]/ProjectData[[#This Row],[Actual Cost (AC)]],0)</f>
        <v>1.0357142857142858</v>
      </c>
      <c r="K3">
        <f>COUNTIF(SafetyIncidents[Project Name],ProjectData[[#This Row],[Project Name]])</f>
        <v>3</v>
      </c>
    </row>
    <row r="4" spans="1:11" x14ac:dyDescent="1">
      <c r="A4" t="s">
        <v>11</v>
      </c>
      <c r="B4" s="1">
        <v>44986</v>
      </c>
      <c r="C4" s="1">
        <v>45350</v>
      </c>
      <c r="D4" s="1">
        <v>45306</v>
      </c>
      <c r="E4">
        <v>180000</v>
      </c>
      <c r="F4">
        <v>175000</v>
      </c>
      <c r="G4">
        <v>170000</v>
      </c>
      <c r="H4" t="s">
        <v>9</v>
      </c>
      <c r="I4">
        <f>IFERROR(ProjectData[[#This Row],[Earned Value (EV)]]/ProjectData[[#This Row],[Planned Value (PV)]],0)</f>
        <v>0.97222222222222221</v>
      </c>
      <c r="J4">
        <f>IFERROR(ProjectData[[#This Row],[Earned Value (EV)]]/ProjectData[[#This Row],[Actual Cost (AC)]],0)</f>
        <v>1.0294117647058822</v>
      </c>
      <c r="K4">
        <f>COUNTIF(SafetyIncidents[Project Name],ProjectData[[#This Row],[Project Name]])</f>
        <v>1</v>
      </c>
    </row>
    <row r="5" spans="1:11" x14ac:dyDescent="1">
      <c r="A5" t="s">
        <v>12</v>
      </c>
      <c r="B5" s="1">
        <v>45017</v>
      </c>
      <c r="C5" s="1">
        <v>45260</v>
      </c>
      <c r="D5" s="1">
        <v>45219</v>
      </c>
      <c r="E5">
        <v>120000</v>
      </c>
      <c r="F5">
        <v>125000</v>
      </c>
      <c r="G5">
        <v>130000</v>
      </c>
      <c r="H5" t="s">
        <v>9</v>
      </c>
      <c r="I5">
        <f>IFERROR(ProjectData[[#This Row],[Earned Value (EV)]]/ProjectData[[#This Row],[Planned Value (PV)]],0)</f>
        <v>1.0416666666666667</v>
      </c>
      <c r="J5">
        <f>IFERROR(ProjectData[[#This Row],[Earned Value (EV)]]/ProjectData[[#This Row],[Actual Cost (AC)]],0)</f>
        <v>0.96153846153846156</v>
      </c>
      <c r="K5">
        <f>COUNTIF(SafetyIncidents[Project Name],ProjectData[[#This Row],[Project Name]])</f>
        <v>3</v>
      </c>
    </row>
    <row r="6" spans="1:11" x14ac:dyDescent="1">
      <c r="A6" t="s">
        <v>13</v>
      </c>
      <c r="B6" s="1">
        <v>45047</v>
      </c>
      <c r="C6" s="1">
        <v>45291</v>
      </c>
      <c r="D6" s="1">
        <v>45240</v>
      </c>
      <c r="E6">
        <v>300000</v>
      </c>
      <c r="F6">
        <v>310000</v>
      </c>
      <c r="G6">
        <v>320000</v>
      </c>
      <c r="H6" t="s">
        <v>9</v>
      </c>
      <c r="I6">
        <f>IFERROR(ProjectData[[#This Row],[Earned Value (EV)]]/ProjectData[[#This Row],[Planned Value (PV)]],0)</f>
        <v>1.0333333333333334</v>
      </c>
      <c r="J6">
        <f>IFERROR(ProjectData[[#This Row],[Earned Value (EV)]]/ProjectData[[#This Row],[Actual Cost (AC)]],0)</f>
        <v>0.96875</v>
      </c>
      <c r="K6">
        <f>COUNTIF(SafetyIncidents[Project Name],ProjectData[[#This Row],[Project Name]])</f>
        <v>2</v>
      </c>
    </row>
    <row r="7" spans="1:11" x14ac:dyDescent="1">
      <c r="A7" t="s">
        <v>14</v>
      </c>
      <c r="B7" s="1">
        <v>45078</v>
      </c>
      <c r="C7" s="1">
        <v>45443</v>
      </c>
      <c r="D7" s="1">
        <v>45402</v>
      </c>
      <c r="E7">
        <v>220000</v>
      </c>
      <c r="F7">
        <v>215000</v>
      </c>
      <c r="G7">
        <v>210000</v>
      </c>
      <c r="H7" t="s">
        <v>9</v>
      </c>
      <c r="I7">
        <f>IFERROR(ProjectData[[#This Row],[Earned Value (EV)]]/ProjectData[[#This Row],[Planned Value (PV)]],0)</f>
        <v>0.97727272727272729</v>
      </c>
      <c r="J7">
        <f>IFERROR(ProjectData[[#This Row],[Earned Value (EV)]]/ProjectData[[#This Row],[Actual Cost (AC)]],0)</f>
        <v>1.0238095238095237</v>
      </c>
      <c r="K7">
        <f>COUNTIF(SafetyIncidents[Project Name],ProjectData[[#This Row],[Project Name]])</f>
        <v>3</v>
      </c>
    </row>
    <row r="8" spans="1:11" x14ac:dyDescent="1">
      <c r="A8" t="s">
        <v>15</v>
      </c>
      <c r="B8" s="1">
        <v>45108</v>
      </c>
      <c r="C8" s="1">
        <v>45473</v>
      </c>
      <c r="D8" s="1">
        <v>45437</v>
      </c>
      <c r="E8">
        <v>250000</v>
      </c>
      <c r="F8">
        <v>255000</v>
      </c>
      <c r="G8">
        <v>260000</v>
      </c>
      <c r="H8" t="s">
        <v>9</v>
      </c>
      <c r="I8">
        <f>IFERROR(ProjectData[[#This Row],[Earned Value (EV)]]/ProjectData[[#This Row],[Planned Value (PV)]],0)</f>
        <v>1.02</v>
      </c>
      <c r="J8">
        <f>IFERROR(ProjectData[[#This Row],[Earned Value (EV)]]/ProjectData[[#This Row],[Actual Cost (AC)]],0)</f>
        <v>0.98076923076923073</v>
      </c>
      <c r="K8">
        <f>COUNTIF(SafetyIncidents[Project Name],ProjectData[[#This Row],[Project Name]])</f>
        <v>3</v>
      </c>
    </row>
    <row r="9" spans="1:11" x14ac:dyDescent="1">
      <c r="A9" t="s">
        <v>16</v>
      </c>
      <c r="B9" s="1">
        <v>45139</v>
      </c>
      <c r="C9" s="1">
        <v>45504</v>
      </c>
      <c r="D9" s="1">
        <v>45463</v>
      </c>
      <c r="E9">
        <v>180000</v>
      </c>
      <c r="F9">
        <v>185000</v>
      </c>
      <c r="G9">
        <v>190000</v>
      </c>
      <c r="H9" t="s">
        <v>9</v>
      </c>
      <c r="I9">
        <f>IFERROR(ProjectData[[#This Row],[Earned Value (EV)]]/ProjectData[[#This Row],[Planned Value (PV)]],0)</f>
        <v>1.0277777777777777</v>
      </c>
      <c r="J9">
        <f>IFERROR(ProjectData[[#This Row],[Earned Value (EV)]]/ProjectData[[#This Row],[Actual Cost (AC)]],0)</f>
        <v>0.97368421052631582</v>
      </c>
      <c r="K9">
        <f>COUNTIF(SafetyIncidents[Project Name],ProjectData[[#This Row],[Project Name]])</f>
        <v>3</v>
      </c>
    </row>
    <row r="10" spans="1:11" x14ac:dyDescent="1">
      <c r="A10" t="s">
        <v>17</v>
      </c>
      <c r="B10" s="1">
        <v>45170</v>
      </c>
      <c r="C10" s="1">
        <v>45535</v>
      </c>
      <c r="D10" s="1">
        <v>45498</v>
      </c>
      <c r="E10">
        <v>270000</v>
      </c>
      <c r="F10">
        <v>265000</v>
      </c>
      <c r="G10">
        <v>260000</v>
      </c>
      <c r="H10" t="s">
        <v>9</v>
      </c>
      <c r="I10">
        <f>IFERROR(ProjectData[[#This Row],[Earned Value (EV)]]/ProjectData[[#This Row],[Planned Value (PV)]],0)</f>
        <v>0.98148148148148151</v>
      </c>
      <c r="J10">
        <f>IFERROR(ProjectData[[#This Row],[Earned Value (EV)]]/ProjectData[[#This Row],[Actual Cost (AC)]],0)</f>
        <v>1.0192307692307692</v>
      </c>
      <c r="K10">
        <f>COUNTIF(SafetyIncidents[Project Name],ProjectData[[#This Row],[Project Name]])</f>
        <v>3</v>
      </c>
    </row>
    <row r="11" spans="1:11" x14ac:dyDescent="1">
      <c r="A11" t="s">
        <v>18</v>
      </c>
      <c r="B11" s="1">
        <v>45200</v>
      </c>
      <c r="C11" s="1">
        <v>45565</v>
      </c>
      <c r="D11" s="1">
        <v>45519</v>
      </c>
      <c r="E11">
        <v>150000</v>
      </c>
      <c r="F11">
        <v>155000</v>
      </c>
      <c r="G11">
        <v>160000</v>
      </c>
      <c r="H11" t="s">
        <v>9</v>
      </c>
      <c r="I11">
        <f>IFERROR(ProjectData[[#This Row],[Earned Value (EV)]]/ProjectData[[#This Row],[Planned Value (PV)]],0)</f>
        <v>1.0333333333333334</v>
      </c>
      <c r="J11">
        <f>IFERROR(ProjectData[[#This Row],[Earned Value (EV)]]/ProjectData[[#This Row],[Actual Cost (AC)]],0)</f>
        <v>0.96875</v>
      </c>
      <c r="K11">
        <f>COUNTIF(SafetyIncidents[Project Name],ProjectData[[#This Row],[Project Name]])</f>
        <v>3</v>
      </c>
    </row>
    <row r="12" spans="1:11" x14ac:dyDescent="1">
      <c r="A12" t="s">
        <v>19</v>
      </c>
      <c r="B12" s="1">
        <v>45231</v>
      </c>
      <c r="C12" s="1">
        <v>45596</v>
      </c>
      <c r="D12" s="1">
        <v>45545</v>
      </c>
      <c r="E12">
        <v>320000</v>
      </c>
      <c r="F12">
        <v>330000</v>
      </c>
      <c r="G12">
        <v>340000</v>
      </c>
      <c r="H12" t="s">
        <v>9</v>
      </c>
      <c r="I12">
        <f>IFERROR(ProjectData[[#This Row],[Earned Value (EV)]]/ProjectData[[#This Row],[Planned Value (PV)]],0)</f>
        <v>1.03125</v>
      </c>
      <c r="J12">
        <f>IFERROR(ProjectData[[#This Row],[Earned Value (EV)]]/ProjectData[[#This Row],[Actual Cost (AC)]],0)</f>
        <v>0.97058823529411764</v>
      </c>
      <c r="K12">
        <f>COUNTIF(SafetyIncidents[Project Name],ProjectData[[#This Row],[Project Name]])</f>
        <v>3</v>
      </c>
    </row>
    <row r="13" spans="1:11" x14ac:dyDescent="1">
      <c r="A13" t="s">
        <v>20</v>
      </c>
      <c r="B13" s="1">
        <v>45261</v>
      </c>
      <c r="C13" s="1">
        <v>45626</v>
      </c>
      <c r="D13" s="1">
        <v>45585</v>
      </c>
      <c r="E13">
        <v>230000</v>
      </c>
      <c r="F13">
        <v>225000</v>
      </c>
      <c r="G13">
        <v>220000</v>
      </c>
      <c r="H13" t="s">
        <v>9</v>
      </c>
      <c r="I13">
        <f>IFERROR(ProjectData[[#This Row],[Earned Value (EV)]]/ProjectData[[#This Row],[Planned Value (PV)]],0)</f>
        <v>0.97826086956521741</v>
      </c>
      <c r="J13">
        <f>IFERROR(ProjectData[[#This Row],[Earned Value (EV)]]/ProjectData[[#This Row],[Actual Cost (AC)]],0)</f>
        <v>1.0227272727272727</v>
      </c>
      <c r="K13">
        <f>COUNTIF(SafetyIncidents[Project Name],ProjectData[[#This Row],[Project Name]])</f>
        <v>3</v>
      </c>
    </row>
    <row r="14" spans="1:11" x14ac:dyDescent="1">
      <c r="A14" t="s">
        <v>21</v>
      </c>
      <c r="B14" s="1">
        <v>45292</v>
      </c>
      <c r="C14" s="1">
        <v>45657</v>
      </c>
      <c r="D14" s="1">
        <v>45621</v>
      </c>
      <c r="E14">
        <v>190000</v>
      </c>
      <c r="F14">
        <v>195000</v>
      </c>
      <c r="G14">
        <v>200000</v>
      </c>
      <c r="H14" t="s">
        <v>9</v>
      </c>
      <c r="I14">
        <f>IFERROR(ProjectData[[#This Row],[Earned Value (EV)]]/ProjectData[[#This Row],[Planned Value (PV)]],0)</f>
        <v>1.0263157894736843</v>
      </c>
      <c r="J14">
        <f>IFERROR(ProjectData[[#This Row],[Earned Value (EV)]]/ProjectData[[#This Row],[Actual Cost (AC)]],0)</f>
        <v>0.97499999999999998</v>
      </c>
      <c r="K14">
        <f>COUNTIF(SafetyIncidents[Project Name],ProjectData[[#This Row],[Project Name]])</f>
        <v>2</v>
      </c>
    </row>
    <row r="15" spans="1:11" x14ac:dyDescent="1">
      <c r="A15" t="s">
        <v>22</v>
      </c>
      <c r="B15" s="1">
        <v>45323</v>
      </c>
      <c r="C15" s="1">
        <v>45688</v>
      </c>
      <c r="D15" s="1">
        <v>45641</v>
      </c>
      <c r="E15">
        <v>260000</v>
      </c>
      <c r="F15">
        <v>255000</v>
      </c>
      <c r="G15">
        <v>250000</v>
      </c>
      <c r="H15" t="s">
        <v>9</v>
      </c>
      <c r="I15">
        <f>IFERROR(ProjectData[[#This Row],[Earned Value (EV)]]/ProjectData[[#This Row],[Planned Value (PV)]],0)</f>
        <v>0.98076923076923073</v>
      </c>
      <c r="J15">
        <f>IFERROR(ProjectData[[#This Row],[Earned Value (EV)]]/ProjectData[[#This Row],[Actual Cost (AC)]],0)</f>
        <v>1.02</v>
      </c>
      <c r="K15">
        <f>COUNTIF(SafetyIncidents[Project Name],ProjectData[[#This Row],[Project Name]])</f>
        <v>3</v>
      </c>
    </row>
    <row r="16" spans="1:11" x14ac:dyDescent="1">
      <c r="A16" t="s">
        <v>23</v>
      </c>
      <c r="B16" s="1">
        <v>45352</v>
      </c>
      <c r="C16" s="1">
        <v>45716</v>
      </c>
      <c r="D16" s="1">
        <v>45667</v>
      </c>
      <c r="E16">
        <v>300000</v>
      </c>
      <c r="F16">
        <v>310000</v>
      </c>
      <c r="G16">
        <v>320000</v>
      </c>
      <c r="H16" t="s">
        <v>9</v>
      </c>
      <c r="I16">
        <f>IFERROR(ProjectData[[#This Row],[Earned Value (EV)]]/ProjectData[[#This Row],[Planned Value (PV)]],0)</f>
        <v>1.0333333333333334</v>
      </c>
      <c r="J16">
        <f>IFERROR(ProjectData[[#This Row],[Earned Value (EV)]]/ProjectData[[#This Row],[Actual Cost (AC)]],0)</f>
        <v>0.96875</v>
      </c>
      <c r="K16">
        <f>COUNTIF(SafetyIncidents[Project Name],ProjectData[[#This Row],[Project Name]])</f>
        <v>3</v>
      </c>
    </row>
    <row r="17" spans="1:11" x14ac:dyDescent="1">
      <c r="A17" t="s">
        <v>24</v>
      </c>
      <c r="B17" s="1">
        <v>45383</v>
      </c>
      <c r="C17" s="1">
        <v>45747</v>
      </c>
      <c r="D17" s="1" t="s">
        <v>34</v>
      </c>
      <c r="E17">
        <v>170000</v>
      </c>
      <c r="F17">
        <v>80000</v>
      </c>
      <c r="G17">
        <v>90000</v>
      </c>
      <c r="H17" t="s">
        <v>35</v>
      </c>
      <c r="I17">
        <f>IFERROR(ProjectData[[#This Row],[Earned Value (EV)]]/ProjectData[[#This Row],[Planned Value (PV)]],0)</f>
        <v>0.47058823529411764</v>
      </c>
      <c r="J17">
        <f>IFERROR(ProjectData[[#This Row],[Earned Value (EV)]]/ProjectData[[#This Row],[Actual Cost (AC)]],0)</f>
        <v>0.88888888888888884</v>
      </c>
      <c r="K17">
        <f>COUNTIF(SafetyIncidents[Project Name],ProjectData[[#This Row],[Project Name]])</f>
        <v>0</v>
      </c>
    </row>
    <row r="18" spans="1:11" x14ac:dyDescent="1">
      <c r="A18" t="s">
        <v>25</v>
      </c>
      <c r="B18" s="1">
        <v>45413</v>
      </c>
      <c r="C18" s="1">
        <v>45777</v>
      </c>
      <c r="D18" s="1" t="s">
        <v>34</v>
      </c>
      <c r="E18">
        <v>200000</v>
      </c>
      <c r="F18">
        <v>50000</v>
      </c>
      <c r="G18">
        <v>60000</v>
      </c>
      <c r="H18" t="s">
        <v>35</v>
      </c>
      <c r="I18">
        <f>IFERROR(ProjectData[[#This Row],[Earned Value (EV)]]/ProjectData[[#This Row],[Planned Value (PV)]],0)</f>
        <v>0.25</v>
      </c>
      <c r="J18">
        <f>IFERROR(ProjectData[[#This Row],[Earned Value (EV)]]/ProjectData[[#This Row],[Actual Cost (AC)]],0)</f>
        <v>0.83333333333333337</v>
      </c>
      <c r="K18">
        <f>COUNTIF(SafetyIncidents[Project Name],ProjectData[[#This Row],[Project Name]])</f>
        <v>3</v>
      </c>
    </row>
    <row r="19" spans="1:11" x14ac:dyDescent="1">
      <c r="A19" t="s">
        <v>26</v>
      </c>
      <c r="B19" s="1">
        <v>45444</v>
      </c>
      <c r="C19" s="1">
        <v>45808</v>
      </c>
      <c r="D19" s="1" t="s">
        <v>34</v>
      </c>
      <c r="E19">
        <v>280000</v>
      </c>
      <c r="F19">
        <v>20000</v>
      </c>
      <c r="G19">
        <v>30000</v>
      </c>
      <c r="H19" t="s">
        <v>35</v>
      </c>
      <c r="I19">
        <f>IFERROR(ProjectData[[#This Row],[Earned Value (EV)]]/ProjectData[[#This Row],[Planned Value (PV)]],0)</f>
        <v>7.1428571428571425E-2</v>
      </c>
      <c r="J19">
        <f>IFERROR(ProjectData[[#This Row],[Earned Value (EV)]]/ProjectData[[#This Row],[Actual Cost (AC)]],0)</f>
        <v>0.66666666666666663</v>
      </c>
      <c r="K19">
        <f>COUNTIF(SafetyIncidents[Project Name],ProjectData[[#This Row],[Project Name]])</f>
        <v>4</v>
      </c>
    </row>
    <row r="20" spans="1:11" x14ac:dyDescent="1">
      <c r="A20" t="s">
        <v>27</v>
      </c>
      <c r="B20" s="1">
        <v>45474</v>
      </c>
      <c r="C20" s="1">
        <v>45838</v>
      </c>
      <c r="D20" s="1" t="s">
        <v>34</v>
      </c>
      <c r="E20">
        <v>220000</v>
      </c>
      <c r="F20">
        <v>40000</v>
      </c>
      <c r="G20">
        <v>50000</v>
      </c>
      <c r="H20" t="s">
        <v>35</v>
      </c>
      <c r="I20">
        <f>IFERROR(ProjectData[[#This Row],[Earned Value (EV)]]/ProjectData[[#This Row],[Planned Value (PV)]],0)</f>
        <v>0.18181818181818182</v>
      </c>
      <c r="J20">
        <f>IFERROR(ProjectData[[#This Row],[Earned Value (EV)]]/ProjectData[[#This Row],[Actual Cost (AC)]],0)</f>
        <v>0.8</v>
      </c>
      <c r="K20">
        <f>COUNTIF(SafetyIncidents[Project Name],ProjectData[[#This Row],[Project Name]])</f>
        <v>3</v>
      </c>
    </row>
    <row r="21" spans="1:11" x14ac:dyDescent="1">
      <c r="A21" t="s">
        <v>28</v>
      </c>
      <c r="B21" s="1">
        <v>45505</v>
      </c>
      <c r="C21" s="1">
        <v>45869</v>
      </c>
      <c r="D21" s="1" t="s">
        <v>34</v>
      </c>
      <c r="E21">
        <v>350000</v>
      </c>
      <c r="F21">
        <v>0</v>
      </c>
      <c r="G21">
        <v>0</v>
      </c>
      <c r="H21" t="s">
        <v>36</v>
      </c>
      <c r="I21">
        <f>IFERROR(ProjectData[[#This Row],[Earned Value (EV)]]/ProjectData[[#This Row],[Planned Value (PV)]],0)</f>
        <v>0</v>
      </c>
      <c r="J21">
        <f>IFERROR(ProjectData[[#This Row],[Earned Value (EV)]]/ProjectData[[#This Row],[Actual Cost (AC)]],0)</f>
        <v>0</v>
      </c>
      <c r="K21">
        <f>COUNTIF(SafetyIncidents[Project Name],ProjectData[[#This Row],[Project Name]])</f>
        <v>3</v>
      </c>
    </row>
    <row r="22" spans="1:11" x14ac:dyDescent="1">
      <c r="A22" t="s">
        <v>29</v>
      </c>
      <c r="B22" s="1">
        <v>45536</v>
      </c>
      <c r="C22" s="1">
        <v>45900</v>
      </c>
      <c r="D22" s="1" t="s">
        <v>34</v>
      </c>
      <c r="E22">
        <v>240000</v>
      </c>
      <c r="F22">
        <v>0</v>
      </c>
      <c r="G22">
        <v>0</v>
      </c>
      <c r="H22" t="s">
        <v>36</v>
      </c>
      <c r="I22">
        <f>IFERROR(ProjectData[[#This Row],[Earned Value (EV)]]/ProjectData[[#This Row],[Planned Value (PV)]],0)</f>
        <v>0</v>
      </c>
      <c r="J22">
        <f>IFERROR(ProjectData[[#This Row],[Earned Value (EV)]]/ProjectData[[#This Row],[Actual Cost (AC)]],0)</f>
        <v>0</v>
      </c>
      <c r="K22">
        <f>COUNTIF(SafetyIncidents[Project Name],ProjectData[[#This Row],[Project Name]])</f>
        <v>3</v>
      </c>
    </row>
    <row r="23" spans="1:11" x14ac:dyDescent="1">
      <c r="A23" t="s">
        <v>30</v>
      </c>
      <c r="B23" s="1">
        <v>45566</v>
      </c>
      <c r="C23" s="1">
        <v>45930</v>
      </c>
      <c r="D23" s="1" t="s">
        <v>34</v>
      </c>
      <c r="E23">
        <v>210000</v>
      </c>
      <c r="F23">
        <v>0</v>
      </c>
      <c r="G23">
        <v>0</v>
      </c>
      <c r="H23" t="s">
        <v>36</v>
      </c>
      <c r="I23">
        <f>IFERROR(ProjectData[[#This Row],[Earned Value (EV)]]/ProjectData[[#This Row],[Planned Value (PV)]],0)</f>
        <v>0</v>
      </c>
      <c r="J23">
        <f>IFERROR(ProjectData[[#This Row],[Earned Value (EV)]]/ProjectData[[#This Row],[Actual Cost (AC)]],0)</f>
        <v>0</v>
      </c>
      <c r="K23">
        <f>COUNTIF(SafetyIncidents[Project Name],ProjectData[[#This Row],[Project Name]])</f>
        <v>1</v>
      </c>
    </row>
    <row r="24" spans="1:11" x14ac:dyDescent="1">
      <c r="A24" t="s">
        <v>31</v>
      </c>
      <c r="B24" s="1">
        <v>45597</v>
      </c>
      <c r="C24" s="1">
        <v>45961</v>
      </c>
      <c r="D24" s="1" t="s">
        <v>34</v>
      </c>
      <c r="E24">
        <v>300000</v>
      </c>
      <c r="F24">
        <v>0</v>
      </c>
      <c r="G24">
        <v>0</v>
      </c>
      <c r="H24" t="s">
        <v>36</v>
      </c>
      <c r="I24">
        <f>IFERROR(ProjectData[[#This Row],[Earned Value (EV)]]/ProjectData[[#This Row],[Planned Value (PV)]],0)</f>
        <v>0</v>
      </c>
      <c r="J24">
        <f>IFERROR(ProjectData[[#This Row],[Earned Value (EV)]]/ProjectData[[#This Row],[Actual Cost (AC)]],0)</f>
        <v>0</v>
      </c>
      <c r="K24">
        <f>COUNTIF(SafetyIncidents[Project Name],ProjectData[[#This Row],[Project Name]])</f>
        <v>0</v>
      </c>
    </row>
    <row r="25" spans="1:11" x14ac:dyDescent="1">
      <c r="A25" t="s">
        <v>32</v>
      </c>
      <c r="B25" s="1">
        <v>45627</v>
      </c>
      <c r="C25" s="1">
        <v>45991</v>
      </c>
      <c r="D25" s="1" t="s">
        <v>34</v>
      </c>
      <c r="E25">
        <v>270000</v>
      </c>
      <c r="F25">
        <v>0</v>
      </c>
      <c r="G25">
        <v>0</v>
      </c>
      <c r="H25" t="s">
        <v>36</v>
      </c>
      <c r="I25">
        <f>IFERROR(ProjectData[[#This Row],[Earned Value (EV)]]/ProjectData[[#This Row],[Planned Value (PV)]],0)</f>
        <v>0</v>
      </c>
      <c r="J25">
        <f>IFERROR(ProjectData[[#This Row],[Earned Value (EV)]]/ProjectData[[#This Row],[Actual Cost (AC)]],0)</f>
        <v>0</v>
      </c>
      <c r="K25">
        <f>COUNTIF(SafetyIncidents[Project Name],ProjectData[[#This Row],[Project Name]])</f>
        <v>0</v>
      </c>
    </row>
    <row r="26" spans="1:11" x14ac:dyDescent="1">
      <c r="A26" t="s">
        <v>33</v>
      </c>
      <c r="B26" s="1">
        <v>45658</v>
      </c>
      <c r="C26" s="1">
        <v>46022</v>
      </c>
      <c r="D26" s="1" t="s">
        <v>34</v>
      </c>
      <c r="E26">
        <v>190000</v>
      </c>
      <c r="F26">
        <v>0</v>
      </c>
      <c r="G26">
        <v>0</v>
      </c>
      <c r="H26" t="s">
        <v>36</v>
      </c>
      <c r="I26">
        <f>IFERROR(ProjectData[[#This Row],[Earned Value (EV)]]/ProjectData[[#This Row],[Planned Value (PV)]],0)</f>
        <v>0</v>
      </c>
      <c r="J26">
        <f>IFERROR(ProjectData[[#This Row],[Earned Value (EV)]]/ProjectData[[#This Row],[Actual Cost (AC)]],0)</f>
        <v>0</v>
      </c>
      <c r="K26">
        <f>COUNTIF(SafetyIncidents[Project Name],ProjectData[[#This Row],[Project Name]])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4447-B333-42D3-8A57-9034B7625911}">
  <dimension ref="A1:E58"/>
  <sheetViews>
    <sheetView zoomScale="60" zoomScaleNormal="60" workbookViewId="0"/>
  </sheetViews>
  <sheetFormatPr defaultRowHeight="31.9" x14ac:dyDescent="1"/>
  <cols>
    <col min="1" max="1" width="21.59375" bestFit="1" customWidth="1"/>
    <col min="2" max="2" width="16.34375" customWidth="1"/>
    <col min="3" max="3" width="17.5" customWidth="1"/>
    <col min="4" max="4" width="23" customWidth="1"/>
    <col min="5" max="5" width="41.40625" bestFit="1" customWidth="1"/>
  </cols>
  <sheetData>
    <row r="1" spans="1:5" x14ac:dyDescent="1">
      <c r="A1" t="s">
        <v>0</v>
      </c>
      <c r="B1" t="s">
        <v>39</v>
      </c>
      <c r="C1" t="s">
        <v>40</v>
      </c>
      <c r="D1" t="s">
        <v>41</v>
      </c>
      <c r="E1" t="s">
        <v>42</v>
      </c>
    </row>
    <row r="2" spans="1:5" x14ac:dyDescent="1">
      <c r="A2" t="s">
        <v>8</v>
      </c>
      <c r="B2" s="1">
        <v>45061</v>
      </c>
      <c r="C2" t="s">
        <v>43</v>
      </c>
      <c r="D2" t="s">
        <v>44</v>
      </c>
      <c r="E2" t="s">
        <v>45</v>
      </c>
    </row>
    <row r="3" spans="1:5" x14ac:dyDescent="1">
      <c r="A3" t="s">
        <v>8</v>
      </c>
      <c r="B3" s="1">
        <v>45158</v>
      </c>
      <c r="C3" t="s">
        <v>46</v>
      </c>
      <c r="D3" t="s">
        <v>47</v>
      </c>
      <c r="E3" t="s">
        <v>48</v>
      </c>
    </row>
    <row r="4" spans="1:5" x14ac:dyDescent="1">
      <c r="A4" t="s">
        <v>10</v>
      </c>
      <c r="B4" s="1">
        <v>45117</v>
      </c>
      <c r="C4" t="s">
        <v>49</v>
      </c>
      <c r="D4" t="s">
        <v>50</v>
      </c>
      <c r="E4" t="s">
        <v>51</v>
      </c>
    </row>
    <row r="5" spans="1:5" x14ac:dyDescent="1">
      <c r="A5" t="s">
        <v>10</v>
      </c>
      <c r="B5" s="1">
        <v>45224</v>
      </c>
      <c r="C5" s="1" t="s">
        <v>52</v>
      </c>
      <c r="D5" t="s">
        <v>50</v>
      </c>
      <c r="E5" t="s">
        <v>53</v>
      </c>
    </row>
    <row r="6" spans="1:5" x14ac:dyDescent="1">
      <c r="A6" t="s">
        <v>10</v>
      </c>
      <c r="B6" s="1">
        <v>45270</v>
      </c>
      <c r="C6" t="s">
        <v>43</v>
      </c>
      <c r="D6" t="s">
        <v>44</v>
      </c>
      <c r="E6" t="s">
        <v>54</v>
      </c>
    </row>
    <row r="7" spans="1:5" x14ac:dyDescent="1">
      <c r="A7" t="s">
        <v>11</v>
      </c>
      <c r="B7" s="1">
        <v>45194</v>
      </c>
      <c r="C7" t="s">
        <v>46</v>
      </c>
      <c r="D7" t="s">
        <v>47</v>
      </c>
      <c r="E7" t="s">
        <v>55</v>
      </c>
    </row>
    <row r="8" spans="1:5" x14ac:dyDescent="1">
      <c r="A8" t="s">
        <v>12</v>
      </c>
      <c r="B8" s="1">
        <v>45082</v>
      </c>
      <c r="C8" t="s">
        <v>56</v>
      </c>
      <c r="D8" t="s">
        <v>44</v>
      </c>
      <c r="E8" t="s">
        <v>57</v>
      </c>
    </row>
    <row r="9" spans="1:5" x14ac:dyDescent="1">
      <c r="A9" t="s">
        <v>12</v>
      </c>
      <c r="B9" s="1">
        <v>45179</v>
      </c>
      <c r="C9" t="s">
        <v>43</v>
      </c>
      <c r="D9" t="s">
        <v>44</v>
      </c>
      <c r="E9" t="s">
        <v>58</v>
      </c>
    </row>
    <row r="10" spans="1:5" x14ac:dyDescent="1">
      <c r="A10" t="s">
        <v>12</v>
      </c>
      <c r="B10" s="1">
        <v>45245</v>
      </c>
      <c r="C10" t="s">
        <v>59</v>
      </c>
      <c r="D10" t="s">
        <v>47</v>
      </c>
      <c r="E10" t="s">
        <v>60</v>
      </c>
    </row>
    <row r="11" spans="1:5" x14ac:dyDescent="1">
      <c r="A11" t="s">
        <v>13</v>
      </c>
      <c r="B11" s="1">
        <v>45158</v>
      </c>
      <c r="C11" t="s">
        <v>52</v>
      </c>
      <c r="D11" t="s">
        <v>50</v>
      </c>
      <c r="E11" t="s">
        <v>61</v>
      </c>
    </row>
    <row r="12" spans="1:5" x14ac:dyDescent="1">
      <c r="A12" t="s">
        <v>13</v>
      </c>
      <c r="B12" s="1">
        <v>45245</v>
      </c>
      <c r="C12" t="s">
        <v>49</v>
      </c>
      <c r="D12" t="s">
        <v>50</v>
      </c>
      <c r="E12" t="s">
        <v>62</v>
      </c>
    </row>
    <row r="13" spans="1:5" x14ac:dyDescent="1">
      <c r="A13" t="s">
        <v>14</v>
      </c>
      <c r="B13" s="1">
        <v>45242</v>
      </c>
      <c r="C13" t="s">
        <v>63</v>
      </c>
      <c r="D13" t="s">
        <v>50</v>
      </c>
      <c r="E13" t="s">
        <v>64</v>
      </c>
    </row>
    <row r="14" spans="1:5" x14ac:dyDescent="1">
      <c r="A14" t="s">
        <v>14</v>
      </c>
      <c r="B14" s="1">
        <v>45373</v>
      </c>
      <c r="C14" t="s">
        <v>43</v>
      </c>
      <c r="D14" t="s">
        <v>44</v>
      </c>
      <c r="E14" t="s">
        <v>65</v>
      </c>
    </row>
    <row r="15" spans="1:5" x14ac:dyDescent="1">
      <c r="A15" t="s">
        <v>14</v>
      </c>
      <c r="B15" s="1">
        <v>45448</v>
      </c>
      <c r="C15" t="s">
        <v>56</v>
      </c>
      <c r="D15" t="s">
        <v>44</v>
      </c>
      <c r="E15" t="s">
        <v>66</v>
      </c>
    </row>
    <row r="16" spans="1:5" x14ac:dyDescent="1">
      <c r="A16" t="s">
        <v>15</v>
      </c>
      <c r="B16" s="1">
        <v>45337</v>
      </c>
      <c r="C16" t="s">
        <v>67</v>
      </c>
      <c r="D16" t="s">
        <v>50</v>
      </c>
      <c r="E16" t="s">
        <v>68</v>
      </c>
    </row>
    <row r="17" spans="1:5" x14ac:dyDescent="1">
      <c r="A17" t="s">
        <v>15</v>
      </c>
      <c r="B17" s="1">
        <v>45400</v>
      </c>
      <c r="C17" t="s">
        <v>56</v>
      </c>
      <c r="D17" t="s">
        <v>44</v>
      </c>
      <c r="E17" t="s">
        <v>69</v>
      </c>
    </row>
    <row r="18" spans="1:5" x14ac:dyDescent="1">
      <c r="A18" t="s">
        <v>15</v>
      </c>
      <c r="B18" s="1">
        <v>45514</v>
      </c>
      <c r="C18" t="s">
        <v>46</v>
      </c>
      <c r="D18" t="s">
        <v>47</v>
      </c>
      <c r="E18" t="s">
        <v>70</v>
      </c>
    </row>
    <row r="19" spans="1:5" x14ac:dyDescent="1">
      <c r="A19" t="s">
        <v>16</v>
      </c>
      <c r="B19" s="1">
        <v>45200</v>
      </c>
      <c r="C19" t="s">
        <v>43</v>
      </c>
      <c r="D19" t="s">
        <v>44</v>
      </c>
      <c r="E19" t="s">
        <v>71</v>
      </c>
    </row>
    <row r="20" spans="1:5" x14ac:dyDescent="1">
      <c r="A20" t="s">
        <v>16</v>
      </c>
      <c r="B20" s="1">
        <v>45347</v>
      </c>
      <c r="C20" t="s">
        <v>49</v>
      </c>
      <c r="D20" t="s">
        <v>50</v>
      </c>
      <c r="E20" t="s">
        <v>72</v>
      </c>
    </row>
    <row r="21" spans="1:5" x14ac:dyDescent="1">
      <c r="A21" t="s">
        <v>16</v>
      </c>
      <c r="B21" s="1">
        <v>45442</v>
      </c>
      <c r="C21" t="s">
        <v>46</v>
      </c>
      <c r="D21" t="s">
        <v>47</v>
      </c>
      <c r="E21" t="s">
        <v>73</v>
      </c>
    </row>
    <row r="22" spans="1:5" x14ac:dyDescent="1">
      <c r="A22" t="s">
        <v>17</v>
      </c>
      <c r="B22" s="1">
        <v>45290</v>
      </c>
      <c r="C22" t="s">
        <v>49</v>
      </c>
      <c r="D22" t="s">
        <v>44</v>
      </c>
      <c r="E22" t="s">
        <v>74</v>
      </c>
    </row>
    <row r="23" spans="1:5" x14ac:dyDescent="1">
      <c r="A23" t="s">
        <v>17</v>
      </c>
      <c r="B23" s="1">
        <v>45397</v>
      </c>
      <c r="C23" t="s">
        <v>46</v>
      </c>
      <c r="D23" t="s">
        <v>47</v>
      </c>
      <c r="E23" t="s">
        <v>75</v>
      </c>
    </row>
    <row r="24" spans="1:5" x14ac:dyDescent="1">
      <c r="A24" t="s">
        <v>17</v>
      </c>
      <c r="B24" s="1">
        <v>45495</v>
      </c>
      <c r="C24" t="s">
        <v>43</v>
      </c>
      <c r="D24" t="s">
        <v>44</v>
      </c>
      <c r="E24" t="s">
        <v>76</v>
      </c>
    </row>
    <row r="25" spans="1:5" x14ac:dyDescent="1">
      <c r="A25" t="s">
        <v>18</v>
      </c>
      <c r="B25" s="1">
        <v>45306</v>
      </c>
      <c r="C25" t="s">
        <v>46</v>
      </c>
      <c r="D25" t="s">
        <v>47</v>
      </c>
      <c r="E25" t="s">
        <v>77</v>
      </c>
    </row>
    <row r="26" spans="1:5" x14ac:dyDescent="1">
      <c r="A26" t="s">
        <v>18</v>
      </c>
      <c r="B26" s="1">
        <v>45417</v>
      </c>
      <c r="C26" t="s">
        <v>52</v>
      </c>
      <c r="D26" t="s">
        <v>50</v>
      </c>
      <c r="E26" t="s">
        <v>78</v>
      </c>
    </row>
    <row r="27" spans="1:5" x14ac:dyDescent="1">
      <c r="A27" t="s">
        <v>18</v>
      </c>
      <c r="B27" s="1">
        <v>45553</v>
      </c>
      <c r="C27" t="s">
        <v>59</v>
      </c>
      <c r="D27" t="s">
        <v>47</v>
      </c>
      <c r="E27" t="s">
        <v>79</v>
      </c>
    </row>
    <row r="28" spans="1:5" x14ac:dyDescent="1">
      <c r="A28" t="s">
        <v>19</v>
      </c>
      <c r="B28" s="1">
        <v>45404</v>
      </c>
      <c r="C28" t="s">
        <v>52</v>
      </c>
      <c r="D28" t="s">
        <v>50</v>
      </c>
      <c r="E28" t="s">
        <v>80</v>
      </c>
    </row>
    <row r="29" spans="1:5" x14ac:dyDescent="1">
      <c r="A29" t="s">
        <v>19</v>
      </c>
      <c r="B29" s="1">
        <v>45519</v>
      </c>
      <c r="C29" t="s">
        <v>63</v>
      </c>
      <c r="D29" t="s">
        <v>50</v>
      </c>
      <c r="E29" t="s">
        <v>81</v>
      </c>
    </row>
    <row r="30" spans="1:5" x14ac:dyDescent="1">
      <c r="A30" t="s">
        <v>19</v>
      </c>
      <c r="B30" s="1">
        <v>45606</v>
      </c>
      <c r="C30" t="s">
        <v>43</v>
      </c>
      <c r="D30" t="s">
        <v>44</v>
      </c>
      <c r="E30" t="s">
        <v>82</v>
      </c>
    </row>
    <row r="31" spans="1:5" x14ac:dyDescent="1">
      <c r="A31" t="s">
        <v>20</v>
      </c>
      <c r="B31" s="1">
        <v>45369</v>
      </c>
      <c r="C31" t="s">
        <v>63</v>
      </c>
      <c r="D31" t="s">
        <v>50</v>
      </c>
      <c r="E31" t="s">
        <v>83</v>
      </c>
    </row>
    <row r="32" spans="1:5" x14ac:dyDescent="1">
      <c r="A32" t="s">
        <v>20</v>
      </c>
      <c r="B32" s="1">
        <v>45498</v>
      </c>
      <c r="C32" t="s">
        <v>43</v>
      </c>
      <c r="D32" t="s">
        <v>44</v>
      </c>
      <c r="E32" t="s">
        <v>84</v>
      </c>
    </row>
    <row r="33" spans="1:5" x14ac:dyDescent="1">
      <c r="A33" t="s">
        <v>20</v>
      </c>
      <c r="B33" s="1">
        <v>45540</v>
      </c>
      <c r="C33" t="s">
        <v>59</v>
      </c>
      <c r="D33" t="s">
        <v>47</v>
      </c>
      <c r="E33" t="s">
        <v>85</v>
      </c>
    </row>
    <row r="34" spans="1:5" x14ac:dyDescent="1">
      <c r="A34" t="s">
        <v>21</v>
      </c>
      <c r="B34" s="1">
        <v>45453</v>
      </c>
      <c r="C34" t="s">
        <v>43</v>
      </c>
      <c r="D34" t="s">
        <v>44</v>
      </c>
      <c r="E34" t="s">
        <v>86</v>
      </c>
    </row>
    <row r="35" spans="1:5" x14ac:dyDescent="1">
      <c r="A35" t="s">
        <v>21</v>
      </c>
      <c r="B35" s="1">
        <v>45540</v>
      </c>
      <c r="C35" t="s">
        <v>49</v>
      </c>
      <c r="D35" t="s">
        <v>50</v>
      </c>
      <c r="E35" t="s">
        <v>87</v>
      </c>
    </row>
    <row r="36" spans="1:5" x14ac:dyDescent="1">
      <c r="A36" t="s">
        <v>22</v>
      </c>
      <c r="B36" s="1">
        <v>45498</v>
      </c>
      <c r="C36" t="s">
        <v>56</v>
      </c>
      <c r="D36" t="s">
        <v>44</v>
      </c>
      <c r="E36" t="s">
        <v>88</v>
      </c>
    </row>
    <row r="37" spans="1:5" x14ac:dyDescent="1">
      <c r="A37" t="s">
        <v>22</v>
      </c>
      <c r="B37" s="1">
        <v>45614</v>
      </c>
      <c r="C37" t="s">
        <v>67</v>
      </c>
      <c r="D37" t="s">
        <v>50</v>
      </c>
      <c r="E37" t="s">
        <v>89</v>
      </c>
    </row>
    <row r="38" spans="1:5" x14ac:dyDescent="1">
      <c r="A38" t="s">
        <v>22</v>
      </c>
      <c r="B38" s="1">
        <v>45708</v>
      </c>
      <c r="C38" t="s">
        <v>46</v>
      </c>
      <c r="D38" t="s">
        <v>47</v>
      </c>
      <c r="E38" t="s">
        <v>90</v>
      </c>
    </row>
    <row r="39" spans="1:5" x14ac:dyDescent="1">
      <c r="A39" t="s">
        <v>23</v>
      </c>
      <c r="B39" s="1">
        <v>45417</v>
      </c>
      <c r="C39" t="s">
        <v>49</v>
      </c>
      <c r="D39" t="s">
        <v>50</v>
      </c>
      <c r="E39" t="s">
        <v>91</v>
      </c>
    </row>
    <row r="40" spans="1:5" x14ac:dyDescent="1">
      <c r="A40" t="s">
        <v>23</v>
      </c>
      <c r="B40" s="1">
        <v>45587</v>
      </c>
      <c r="C40" t="s">
        <v>63</v>
      </c>
      <c r="D40" t="s">
        <v>50</v>
      </c>
      <c r="E40" t="s">
        <v>92</v>
      </c>
    </row>
    <row r="41" spans="1:5" x14ac:dyDescent="1">
      <c r="A41" t="s">
        <v>23</v>
      </c>
      <c r="B41" s="1">
        <v>45667</v>
      </c>
      <c r="C41" t="s">
        <v>43</v>
      </c>
      <c r="D41" t="s">
        <v>44</v>
      </c>
      <c r="E41" t="s">
        <v>93</v>
      </c>
    </row>
    <row r="42" spans="1:5" x14ac:dyDescent="1">
      <c r="A42" t="s">
        <v>25</v>
      </c>
      <c r="B42" s="1">
        <v>45555</v>
      </c>
      <c r="C42" t="s">
        <v>67</v>
      </c>
      <c r="D42" t="s">
        <v>50</v>
      </c>
      <c r="E42" t="s">
        <v>94</v>
      </c>
    </row>
    <row r="43" spans="1:5" x14ac:dyDescent="1">
      <c r="A43" t="s">
        <v>25</v>
      </c>
      <c r="B43" s="1">
        <v>45675</v>
      </c>
      <c r="C43" t="s">
        <v>43</v>
      </c>
      <c r="D43" t="s">
        <v>44</v>
      </c>
      <c r="E43" t="s">
        <v>95</v>
      </c>
    </row>
    <row r="44" spans="1:5" x14ac:dyDescent="1">
      <c r="A44" t="s">
        <v>25</v>
      </c>
      <c r="B44" s="1">
        <v>45759</v>
      </c>
      <c r="C44" t="s">
        <v>49</v>
      </c>
      <c r="D44" t="s">
        <v>50</v>
      </c>
      <c r="E44" t="s">
        <v>96</v>
      </c>
    </row>
    <row r="45" spans="1:5" x14ac:dyDescent="1">
      <c r="A45" t="s">
        <v>26</v>
      </c>
      <c r="B45" s="1">
        <v>45583</v>
      </c>
      <c r="C45" t="s">
        <v>63</v>
      </c>
      <c r="D45" t="s">
        <v>50</v>
      </c>
      <c r="E45" t="s">
        <v>97</v>
      </c>
    </row>
    <row r="46" spans="1:5" x14ac:dyDescent="1">
      <c r="A46" t="s">
        <v>26</v>
      </c>
      <c r="B46" s="1">
        <v>45700</v>
      </c>
      <c r="C46" t="s">
        <v>49</v>
      </c>
      <c r="D46" t="s">
        <v>50</v>
      </c>
      <c r="E46" t="s">
        <v>98</v>
      </c>
    </row>
    <row r="47" spans="1:5" x14ac:dyDescent="1">
      <c r="A47" t="s">
        <v>26</v>
      </c>
      <c r="B47" s="1">
        <v>45797</v>
      </c>
      <c r="C47" t="s">
        <v>99</v>
      </c>
      <c r="D47" t="s">
        <v>44</v>
      </c>
      <c r="E47" t="s">
        <v>100</v>
      </c>
    </row>
    <row r="48" spans="1:5" x14ac:dyDescent="1">
      <c r="A48" t="s">
        <v>26</v>
      </c>
      <c r="B48" s="1">
        <v>45843</v>
      </c>
      <c r="C48" t="s">
        <v>101</v>
      </c>
      <c r="D48" t="s">
        <v>47</v>
      </c>
      <c r="E48" t="s">
        <v>102</v>
      </c>
    </row>
    <row r="49" spans="1:5" x14ac:dyDescent="1">
      <c r="A49" t="s">
        <v>27</v>
      </c>
      <c r="B49" s="1">
        <v>45607</v>
      </c>
      <c r="C49" t="s">
        <v>43</v>
      </c>
      <c r="D49" t="s">
        <v>44</v>
      </c>
      <c r="E49" t="s">
        <v>103</v>
      </c>
    </row>
    <row r="50" spans="1:5" x14ac:dyDescent="1">
      <c r="A50" t="s">
        <v>27</v>
      </c>
      <c r="B50" s="1">
        <v>45734</v>
      </c>
      <c r="C50" t="s">
        <v>52</v>
      </c>
      <c r="D50" t="s">
        <v>50</v>
      </c>
      <c r="E50" t="s">
        <v>104</v>
      </c>
    </row>
    <row r="51" spans="1:5" x14ac:dyDescent="1">
      <c r="A51" t="s">
        <v>27</v>
      </c>
      <c r="B51" s="1">
        <v>45818</v>
      </c>
      <c r="C51" t="s">
        <v>59</v>
      </c>
      <c r="D51" t="s">
        <v>47</v>
      </c>
      <c r="E51" t="s">
        <v>105</v>
      </c>
    </row>
    <row r="52" spans="1:5" x14ac:dyDescent="1">
      <c r="A52" t="s">
        <v>28</v>
      </c>
      <c r="B52" s="1">
        <v>45631</v>
      </c>
      <c r="C52" t="s">
        <v>52</v>
      </c>
      <c r="D52" t="s">
        <v>50</v>
      </c>
      <c r="E52" t="s">
        <v>106</v>
      </c>
    </row>
    <row r="53" spans="1:5" x14ac:dyDescent="1">
      <c r="A53" t="s">
        <v>28</v>
      </c>
      <c r="B53" s="1">
        <v>45767</v>
      </c>
      <c r="C53" t="s">
        <v>67</v>
      </c>
      <c r="D53" t="s">
        <v>50</v>
      </c>
      <c r="E53" t="s">
        <v>107</v>
      </c>
    </row>
    <row r="54" spans="1:5" x14ac:dyDescent="1">
      <c r="A54" t="s">
        <v>28</v>
      </c>
      <c r="B54" s="1">
        <v>45884</v>
      </c>
      <c r="C54" t="s">
        <v>56</v>
      </c>
      <c r="D54" t="s">
        <v>44</v>
      </c>
      <c r="E54" t="s">
        <v>108</v>
      </c>
    </row>
    <row r="55" spans="1:5" x14ac:dyDescent="1">
      <c r="A55" t="s">
        <v>29</v>
      </c>
      <c r="B55" s="1">
        <v>45677</v>
      </c>
      <c r="C55" t="s">
        <v>56</v>
      </c>
      <c r="D55" t="s">
        <v>44</v>
      </c>
      <c r="E55" t="s">
        <v>109</v>
      </c>
    </row>
    <row r="56" spans="1:5" x14ac:dyDescent="1">
      <c r="A56" t="s">
        <v>29</v>
      </c>
      <c r="B56" s="1">
        <v>45795</v>
      </c>
      <c r="C56" t="s">
        <v>46</v>
      </c>
      <c r="D56" t="s">
        <v>47</v>
      </c>
      <c r="E56" t="s">
        <v>110</v>
      </c>
    </row>
    <row r="57" spans="1:5" x14ac:dyDescent="1">
      <c r="A57" t="s">
        <v>29</v>
      </c>
      <c r="B57" s="1">
        <v>45910</v>
      </c>
      <c r="C57" t="s">
        <v>67</v>
      </c>
      <c r="D57" t="s">
        <v>50</v>
      </c>
      <c r="E57" t="s">
        <v>111</v>
      </c>
    </row>
    <row r="58" spans="1:5" x14ac:dyDescent="1">
      <c r="A58" t="s">
        <v>30</v>
      </c>
      <c r="B58" s="1">
        <v>45702</v>
      </c>
      <c r="C58" t="s">
        <v>49</v>
      </c>
      <c r="D58" t="s">
        <v>50</v>
      </c>
      <c r="E58" t="s">
        <v>112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Data</vt:lpstr>
      <vt:lpstr>Safety Incidents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Copilot</dc:creator>
  <cp:lastModifiedBy>Copilot</cp:lastModifiedBy>
  <dcterms:created xsi:type="dcterms:W3CDTF">2024-06-13T00:58:06Z</dcterms:created>
  <dcterms:modified xsi:type="dcterms:W3CDTF">2024-07-22T20:57:04Z</dcterms:modified>
</cp:coreProperties>
</file>